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bora.rolnikova\Nextcloud\Město Tachov\02. ZŠ Hornická, 1. stupeň, Hornická 1325\ZD\"/>
    </mc:Choice>
  </mc:AlternateContent>
  <bookViews>
    <workbookView xWindow="0" yWindow="0" windowWidth="24000" windowHeight="9135" activeTab="3"/>
  </bookViews>
  <sheets>
    <sheet name="Rekapitulace stavby" sheetId="10" r:id="rId1"/>
    <sheet name="D.1.4.1 - Technologie" sheetId="6" r:id="rId2"/>
    <sheet name="D.1.4.2 - MaR" sheetId="7" r:id="rId3"/>
    <sheet name="D.1.4.3 - Měření" sheetId="8" r:id="rId4"/>
    <sheet name="Pokyny pro vyplnění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2" i="7" l="1"/>
  <c r="G170" i="7"/>
  <c r="G168" i="7"/>
  <c r="G166" i="7"/>
  <c r="G164" i="7"/>
  <c r="G158" i="7"/>
  <c r="G156" i="7"/>
  <c r="G154" i="7"/>
  <c r="G152" i="7"/>
  <c r="G150" i="7"/>
  <c r="G148" i="7"/>
  <c r="G146" i="7"/>
  <c r="G144" i="7"/>
  <c r="G142" i="7"/>
  <c r="G140" i="7"/>
  <c r="G138" i="7"/>
  <c r="G136" i="7"/>
  <c r="G134" i="7"/>
  <c r="G121" i="7"/>
  <c r="G119" i="7"/>
  <c r="G117" i="7"/>
  <c r="G115" i="7"/>
  <c r="G113" i="7"/>
  <c r="G111" i="7"/>
  <c r="G109" i="7"/>
  <c r="G107" i="7"/>
  <c r="G105" i="7"/>
  <c r="G103" i="7"/>
  <c r="G101" i="7"/>
  <c r="G96" i="7"/>
  <c r="G94" i="7"/>
  <c r="G92" i="7"/>
  <c r="G90" i="7"/>
  <c r="G88" i="7"/>
  <c r="O52" i="6"/>
  <c r="O56" i="6"/>
  <c r="O55" i="6"/>
  <c r="O54" i="6"/>
  <c r="N115" i="6"/>
  <c r="N106" i="6"/>
  <c r="N84" i="6"/>
  <c r="G135" i="6"/>
  <c r="G133" i="6"/>
  <c r="G131" i="6"/>
  <c r="G129" i="6"/>
  <c r="G127" i="6"/>
  <c r="G119" i="6"/>
  <c r="G117" i="6"/>
  <c r="O111" i="6"/>
  <c r="O109" i="6"/>
  <c r="O107" i="6"/>
  <c r="G103" i="6"/>
  <c r="G101" i="6"/>
  <c r="G99" i="6"/>
  <c r="G97" i="6"/>
  <c r="G94" i="6"/>
  <c r="G92" i="6"/>
  <c r="G90" i="6"/>
  <c r="G88" i="6"/>
  <c r="G86" i="6"/>
  <c r="N77" i="8" l="1"/>
  <c r="F77" i="8"/>
  <c r="E71" i="8"/>
  <c r="N45" i="8"/>
  <c r="F45" i="8"/>
  <c r="E39" i="8"/>
  <c r="N77" i="7"/>
  <c r="F77" i="7"/>
  <c r="E71" i="7"/>
  <c r="N46" i="7"/>
  <c r="F46" i="7"/>
  <c r="E40" i="7"/>
  <c r="N75" i="6"/>
  <c r="F75" i="6"/>
  <c r="E69" i="6"/>
  <c r="N44" i="6"/>
  <c r="F44" i="6"/>
  <c r="E38" i="6"/>
  <c r="M41" i="10"/>
  <c r="F41" i="10"/>
  <c r="F39" i="10"/>
  <c r="E18" i="8" l="1"/>
  <c r="N115" i="8" l="1"/>
  <c r="P18" i="8" l="1"/>
  <c r="P17" i="8"/>
  <c r="P18" i="7"/>
  <c r="P17" i="7"/>
  <c r="P16" i="6"/>
  <c r="P15" i="6"/>
  <c r="E18" i="7"/>
  <c r="E16" i="6"/>
  <c r="P12" i="8"/>
  <c r="P12" i="7"/>
  <c r="P10" i="6"/>
  <c r="F12" i="8"/>
  <c r="F12" i="7"/>
  <c r="F10" i="6"/>
  <c r="E4" i="8"/>
  <c r="E4" i="7"/>
  <c r="E4" i="6"/>
  <c r="O116" i="8" l="1"/>
  <c r="O58" i="8" s="1"/>
  <c r="O111" i="8" l="1"/>
  <c r="O109" i="8"/>
  <c r="O107" i="8"/>
  <c r="O103" i="8"/>
  <c r="O101" i="8"/>
  <c r="O99" i="8"/>
  <c r="O93" i="8"/>
  <c r="O91" i="8"/>
  <c r="O89" i="8"/>
  <c r="O87" i="8"/>
  <c r="N86" i="8" s="1"/>
  <c r="O169" i="7"/>
  <c r="O167" i="7"/>
  <c r="O165" i="7"/>
  <c r="O163" i="7"/>
  <c r="O157" i="7"/>
  <c r="O155" i="7"/>
  <c r="O153" i="7"/>
  <c r="O151" i="7"/>
  <c r="O149" i="7"/>
  <c r="O147" i="7"/>
  <c r="O145" i="7"/>
  <c r="O143" i="7"/>
  <c r="O141" i="7"/>
  <c r="O139" i="7"/>
  <c r="O137" i="7"/>
  <c r="O135" i="7"/>
  <c r="O133" i="7"/>
  <c r="O120" i="7"/>
  <c r="O118" i="7"/>
  <c r="O116" i="7"/>
  <c r="O114" i="7"/>
  <c r="O112" i="7"/>
  <c r="O110" i="7"/>
  <c r="O108" i="7"/>
  <c r="O106" i="7"/>
  <c r="O104" i="7"/>
  <c r="O102" i="7"/>
  <c r="O100" i="7"/>
  <c r="O95" i="7"/>
  <c r="O93" i="7"/>
  <c r="O91" i="7"/>
  <c r="O89" i="7"/>
  <c r="O87" i="7"/>
  <c r="O134" i="6"/>
  <c r="O132" i="6"/>
  <c r="O130" i="6"/>
  <c r="O128" i="6"/>
  <c r="O126" i="6"/>
  <c r="O118" i="6"/>
  <c r="O116" i="6"/>
  <c r="O102" i="6"/>
  <c r="O100" i="6"/>
  <c r="O98" i="6"/>
  <c r="O96" i="6"/>
  <c r="O93" i="6"/>
  <c r="O91" i="6"/>
  <c r="O89" i="6"/>
  <c r="O87" i="6"/>
  <c r="O85" i="6"/>
  <c r="N98" i="8" l="1"/>
  <c r="O56" i="8" s="1"/>
  <c r="N106" i="8"/>
  <c r="O57" i="8" s="1"/>
  <c r="O55" i="8"/>
  <c r="O53" i="8" s="1"/>
  <c r="O27" i="8" s="1"/>
  <c r="N86" i="7"/>
  <c r="O57" i="7"/>
  <c r="N82" i="6" l="1"/>
  <c r="O25" i="6"/>
  <c r="N84" i="7"/>
  <c r="O56" i="7"/>
  <c r="K54" i="10"/>
  <c r="L30" i="8"/>
  <c r="N84" i="8"/>
  <c r="O54" i="7"/>
  <c r="O27" i="7" s="1"/>
  <c r="K53" i="10" s="1"/>
  <c r="L28" i="6" l="1"/>
  <c r="P28" i="6" s="1"/>
  <c r="O31" i="6" s="1"/>
  <c r="M52" i="10" s="1"/>
  <c r="K52" i="10"/>
  <c r="K51" i="10" s="1"/>
  <c r="K49" i="10" s="1"/>
  <c r="O24" i="10" s="1"/>
  <c r="K27" i="10" s="1"/>
  <c r="O27" i="10" s="1"/>
  <c r="O31" i="10" s="1"/>
  <c r="L30" i="7"/>
  <c r="P30" i="7" s="1"/>
  <c r="O33" i="7" s="1"/>
  <c r="M53" i="10" s="1"/>
  <c r="P30" i="8" l="1"/>
  <c r="O33" i="8" s="1"/>
  <c r="M54" i="10" s="1"/>
  <c r="M51" i="10" s="1"/>
  <c r="M49" i="10" s="1"/>
</calcChain>
</file>

<file path=xl/sharedStrings.xml><?xml version="1.0" encoding="utf-8"?>
<sst xmlns="http://schemas.openxmlformats.org/spreadsheetml/2006/main" count="1145" uniqueCount="383">
  <si>
    <t>REKAPITULACE STAVBY</t>
  </si>
  <si>
    <t>Kód:</t>
  </si>
  <si>
    <t>Stavba</t>
  </si>
  <si>
    <t>KSO:</t>
  </si>
  <si>
    <t>Místo:</t>
  </si>
  <si>
    <t>Tachov</t>
  </si>
  <si>
    <t>CC-CZ:</t>
  </si>
  <si>
    <t>Datum:</t>
  </si>
  <si>
    <t>Zadavatel:</t>
  </si>
  <si>
    <t>IČ:</t>
  </si>
  <si>
    <t>DIČ:</t>
  </si>
  <si>
    <t>Uchazeč:</t>
  </si>
  <si>
    <t>Vyplň údaj</t>
  </si>
  <si>
    <t>Projektant:</t>
  </si>
  <si>
    <t>Poznámka:</t>
  </si>
  <si>
    <t xml:space="preserve">Soupis prací je sestaven s využitím Cenové soustavy RTS. Položky, které pochází z této cenové soustavy, jsou ve sloupci 'Cenová soustava' označeny popisem 'CS RTS' a úrovní příslušného kalendářního pololetí. Veškeré další informace vymezující popis a podmínky použití těchto položek z Cenové soustavy, které nejsou uvedeny přímo v soupisu prací, jsou neomezeně dálkově k dispozici na www.cenovasoustava.cz, sekce Cenové podmínky.                                   
</t>
  </si>
  <si>
    <t>Cena bez DPH</t>
  </si>
  <si>
    <t>Sazba daně</t>
  </si>
  <si>
    <t>Základ daně</t>
  </si>
  <si>
    <t>DPH     základní</t>
  </si>
  <si>
    <t>Výše daně</t>
  </si>
  <si>
    <t>Cena s DPH</t>
  </si>
  <si>
    <t>v</t>
  </si>
  <si>
    <t>CZK</t>
  </si>
  <si>
    <t>REKAPITULACE OBJEKTŮ STAVBY A SOUPISŮ PRACÍ</t>
  </si>
  <si>
    <t>Stavba:</t>
  </si>
  <si>
    <t>Kód</t>
  </si>
  <si>
    <t>Objekt, Soupis prací</t>
  </si>
  <si>
    <t>Cena bez DPH (CZK)</t>
  </si>
  <si>
    <t>Cena s DPH (CZK)</t>
  </si>
  <si>
    <t>Typ</t>
  </si>
  <si>
    <t>Náklady stavby celkem</t>
  </si>
  <si>
    <t>D.1.4</t>
  </si>
  <si>
    <t>D.1.4.1</t>
  </si>
  <si>
    <t>D.1.4.2</t>
  </si>
  <si>
    <t>D.1.4.3</t>
  </si>
  <si>
    <t>Technika prostředí staveb</t>
  </si>
  <si>
    <t xml:space="preserve">        Technologie</t>
  </si>
  <si>
    <t xml:space="preserve">        MaR</t>
  </si>
  <si>
    <t xml:space="preserve">        Měření</t>
  </si>
  <si>
    <t>STA</t>
  </si>
  <si>
    <t>Soupis</t>
  </si>
  <si>
    <t>KRYCÍ LIST SOUPISU</t>
  </si>
  <si>
    <t>Objekt:</t>
  </si>
  <si>
    <t xml:space="preserve">DPH    </t>
  </si>
  <si>
    <t>základní</t>
  </si>
  <si>
    <t>snížená</t>
  </si>
  <si>
    <t>REKAPITULACE ČLENĚNÍ SOUPISU PRACÍ</t>
  </si>
  <si>
    <t>Kod dílu - Popis</t>
  </si>
  <si>
    <t>Cena celkem (CZK)</t>
  </si>
  <si>
    <t>Náklady soupisu celkem</t>
  </si>
  <si>
    <t>SOUPIS PRACÍ</t>
  </si>
  <si>
    <t>PČ</t>
  </si>
  <si>
    <t>Popis</t>
  </si>
  <si>
    <t>MJ</t>
  </si>
  <si>
    <t>Množství</t>
  </si>
  <si>
    <t>Celková soustava</t>
  </si>
  <si>
    <t>K</t>
  </si>
  <si>
    <t>D</t>
  </si>
  <si>
    <t>kus</t>
  </si>
  <si>
    <t>PP</t>
  </si>
  <si>
    <t>J.cena (CZK)</t>
  </si>
  <si>
    <t>vlastní podložka</t>
  </si>
  <si>
    <t>m3</t>
  </si>
  <si>
    <t xml:space="preserve">        D.1.4.1 - Technologie</t>
  </si>
  <si>
    <t>D.1.4 - Technika prostředí staveb</t>
  </si>
  <si>
    <t>Soupis:</t>
  </si>
  <si>
    <t>D.1.4.1 - Technologie</t>
  </si>
  <si>
    <t xml:space="preserve">Místo: </t>
  </si>
  <si>
    <t>m</t>
  </si>
  <si>
    <t>Montáž orientačního štítku</t>
  </si>
  <si>
    <t>Ocel.konstrukce,závěsy,doplňkové mat.</t>
  </si>
  <si>
    <t>Ocel.konstrukce,závěsy,doplňkové mat. montáž</t>
  </si>
  <si>
    <t>Provozní zkoušky a revize</t>
  </si>
  <si>
    <t>hod</t>
  </si>
  <si>
    <t>D.1.4.2 - MaR</t>
  </si>
  <si>
    <t>D1 - Pořizovací náklady zónová regulace</t>
  </si>
  <si>
    <t>D2 - Pořizovací náklady regulace vstupu tepla</t>
  </si>
  <si>
    <t>D1</t>
  </si>
  <si>
    <t>Pořizovací náklady zónová regulace</t>
  </si>
  <si>
    <t>Pol1</t>
  </si>
  <si>
    <t>Pol2</t>
  </si>
  <si>
    <t>Pol3</t>
  </si>
  <si>
    <t>Pol4</t>
  </si>
  <si>
    <t>Pol5</t>
  </si>
  <si>
    <t>Bezdrátový digitální teploměr interiérový 868MHz</t>
  </si>
  <si>
    <t>Modul pro řízení topení - 8 zón,868 MHz</t>
  </si>
  <si>
    <t>Rozvaděč pro modul řízení + zdroj</t>
  </si>
  <si>
    <t>Elektronická hlavice 24 V + aretace</t>
  </si>
  <si>
    <t>Termostatická hlavice + aretace teploty + pojistka</t>
  </si>
  <si>
    <t>ks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</si>
  <si>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</si>
  <si>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</si>
  <si>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</si>
  <si>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</si>
  <si>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</si>
  <si>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</si>
  <si>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</si>
  <si>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</si>
  <si>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Pol15</t>
  </si>
  <si>
    <t>Pol16</t>
  </si>
  <si>
    <t>Zkouška systému</t>
  </si>
  <si>
    <t>Konfigurace a nastavení systému</t>
  </si>
  <si>
    <t>Projektová dokumentace skutečného provedení - MaR</t>
  </si>
  <si>
    <t>Elektroinstalační práce</t>
  </si>
  <si>
    <t>Elektroinstalační lišta 11x10 mm</t>
  </si>
  <si>
    <t>Kabel UTP cat.5</t>
  </si>
  <si>
    <t>Kabel CYKY 3x1,5 mm2</t>
  </si>
  <si>
    <t>Drobný, spojovací a kotevní materiál vč.krabic, svorek a spojek</t>
  </si>
  <si>
    <t>Doprava a manipulace s materiálem</t>
  </si>
  <si>
    <t>Elektrická revize</t>
  </si>
  <si>
    <t>Zaškolení obsluhy</t>
  </si>
  <si>
    <t>D2</t>
  </si>
  <si>
    <t>Pořizovací náklady regulace vstupu tepla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</si>
  <si>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</si>
  <si>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</si>
  <si>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</si>
  <si>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</si>
  <si>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</si>
  <si>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</si>
  <si>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</si>
  <si>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</si>
  <si>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</si>
  <si>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</si>
  <si>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</si>
  <si>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</si>
  <si>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</si>
  <si>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</si>
  <si>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Pol14</t>
  </si>
  <si>
    <t>Pol31</t>
  </si>
  <si>
    <t>Demontáž a likvidace stávajícího rozvaděče MaR a kabeláže</t>
  </si>
  <si>
    <t>Elektrorozvaděč hl.budova včetně příslušenství a zapojení</t>
  </si>
  <si>
    <t>Řídící systém včetně příslušenství</t>
  </si>
  <si>
    <t>Kabel CYKY 3x2,5 mm2</t>
  </si>
  <si>
    <t>Kabel ovládací, 2x1 mm2</t>
  </si>
  <si>
    <t>Kabel ovládací, 4x1 mm2</t>
  </si>
  <si>
    <t>D3</t>
  </si>
  <si>
    <t>D.1.4.3 - Měření</t>
  </si>
  <si>
    <t>D1 - El. Energie - měření</t>
  </si>
  <si>
    <t>D2 - Voda - měření</t>
  </si>
  <si>
    <t>El. Energie - měření</t>
  </si>
  <si>
    <t>Zpřístupnění pulzů z fakturačního měřidla distributorem</t>
  </si>
  <si>
    <t>Administrace výměny fakturačního měřidla distributorem</t>
  </si>
  <si>
    <t>Modul pro galvanické oddělení od fa měřidla-modul, práce,zdroj</t>
  </si>
  <si>
    <t>Bezdrát.modul pro odečet energií,konfigurace,instalace - 4vstupy</t>
  </si>
  <si>
    <t>Voda - měření</t>
  </si>
  <si>
    <t>Bezdrát.modul pro odečet energií,konfigurace,instalace - 2vstupy,868 MHz</t>
  </si>
  <si>
    <t>Zpřístupnění dat z fakturačního měřidla distributorem</t>
  </si>
  <si>
    <t xml:space="preserve">Bezdrát.modul pro odečet,konfigurace,instalace </t>
  </si>
  <si>
    <t>Ostatní</t>
  </si>
  <si>
    <t>Konfigurace + nastavení systému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</si>
  <si>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</si>
  <si>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</si>
  <si>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</si>
  <si>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obsahuje ještě samostatné sestavy vymezené orámovaním a nadpisem sestavy.</t>
  </si>
  <si>
    <t>a rekapitulaci celkové nabídkové ceny uchazeče.</t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</si>
  <si>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</si>
  <si>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</si>
  <si>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</si>
  <si>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</si>
  <si>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</si>
  <si>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</si>
  <si>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</si>
  <si>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</si>
  <si>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</si>
  <si>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</si>
  <si>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</si>
  <si>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t>považován i objekt stavby v případě, že neobsahuje podřízenou zakázku.</t>
  </si>
  <si>
    <t>CC-CZ, CZ-CPV, CZ-CPA a rekapitulaci celkové nabídkové ceny uchazeče za aktuální soupis prací.</t>
  </si>
  <si>
    <t>stavební díly, funkční díly, případně jiné členění) s rekapitulací nabídkové ceny.</t>
  </si>
  <si>
    <t>objektu, 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</si>
  <si>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</si>
  <si>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</si>
  <si>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</si>
  <si>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</si>
  <si>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</si>
  <si>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</si>
  <si>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</si>
  <si>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</si>
  <si>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</si>
  <si>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</si>
  <si>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 xml:space="preserve">Cena celkem </t>
  </si>
  <si>
    <t>Celková cena položky daná jako součin množství a j.ceny</t>
  </si>
  <si>
    <t>Cenová soustava</t>
  </si>
  <si>
    <t>Příslušnost položky do cenové soustavy</t>
  </si>
  <si>
    <t>položce, VV - výkaz výměr</t>
  </si>
  <si>
    <t>definuje J.cenu položky.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</si>
  <si>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</si>
  <si>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</si>
  <si>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</si>
  <si>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</si>
  <si>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</si>
  <si>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</si>
  <si>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</si>
  <si>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</si>
  <si>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</si>
  <si>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</si>
  <si>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</si>
  <si>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</si>
  <si>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</si>
  <si>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</si>
  <si>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</si>
  <si>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</si>
  <si>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položka neobsahuje žádný materiál je přípustné, aby pole J.materiál bylo vyplněno nulou. V případech, kdy položka neobsahuje žádnou montáž je přípustné,</t>
  </si>
  <si>
    <t>montáž je přístupné, aby pole J.montáž bylo vyplněno nulou. Není však přípustné, aby obě pole - J.materiál, J.Montáž byly u jedné položky vyplněny nulou.</t>
  </si>
  <si>
    <t>vyplněny nulou.</t>
  </si>
  <si>
    <t>Rekapitulace stavby</t>
  </si>
  <si>
    <t>Název</t>
  </si>
  <si>
    <t>atributu</t>
  </si>
  <si>
    <t>Povinný</t>
  </si>
  <si>
    <t>(A/N)</t>
  </si>
  <si>
    <t>Max. počet</t>
  </si>
  <si>
    <t>znaků</t>
  </si>
  <si>
    <t>A</t>
  </si>
  <si>
    <t>Přebírá se z Rekapitulace stavby</t>
  </si>
  <si>
    <t>String</t>
  </si>
  <si>
    <t>Objekt</t>
  </si>
  <si>
    <t>Místo</t>
  </si>
  <si>
    <t>Datum</t>
  </si>
  <si>
    <t>Zadavatel</t>
  </si>
  <si>
    <t>Projektant</t>
  </si>
  <si>
    <t>Uchazeč</t>
  </si>
  <si>
    <t>Kód dílu-Popis</t>
  </si>
  <si>
    <t>Cena celkem</t>
  </si>
  <si>
    <t>Kód a název objektu, přebírá se z Krycího listu soupisu</t>
  </si>
  <si>
    <t>Kód a název objektu, přebírá se z Krycího listu soupisu</t>
  </si>
  <si>
    <t>Kód a název dílu ze soupisu</t>
  </si>
  <si>
    <t>Cena celkem za díl ze soupisu</t>
  </si>
  <si>
    <t>Date</t>
  </si>
  <si>
    <t>Double</t>
  </si>
  <si>
    <t>20+120</t>
  </si>
  <si>
    <t>20+100</t>
  </si>
  <si>
    <t>KSO</t>
  </si>
  <si>
    <t>CC-CZ</t>
  </si>
  <si>
    <t>CZ-CPV</t>
  </si>
  <si>
    <t>CZ-CPA</t>
  </si>
  <si>
    <t>IČ</t>
  </si>
  <si>
    <t>DIČ</t>
  </si>
  <si>
    <t>Poznámka</t>
  </si>
  <si>
    <t>Sazba DPH</t>
  </si>
  <si>
    <t>Základna DPH</t>
  </si>
  <si>
    <t>Hodnota DPH</t>
  </si>
  <si>
    <t>N</t>
  </si>
  <si>
    <t>Kód stavby</t>
  </si>
  <si>
    <t>Název stavby</t>
  </si>
  <si>
    <t>Místo stavby</t>
  </si>
  <si>
    <t>Datum vykonaného exportu</t>
  </si>
  <si>
    <t>Klasifikace stavebního objektu</t>
  </si>
  <si>
    <t>Klasifikace stavbeních děl</t>
  </si>
  <si>
    <t>Společný slovník pro veřejné zakázky</t>
  </si>
  <si>
    <t>Klasifikace produkce podle činností</t>
  </si>
  <si>
    <t>Zadavatel zadaní</t>
  </si>
  <si>
    <t>IČ zadavatele zadaní</t>
  </si>
  <si>
    <t>DIČ zadavatele zadaní</t>
  </si>
  <si>
    <t>Uchazeč veřejné zakázky</t>
  </si>
  <si>
    <t>Poznámka k zadání</t>
  </si>
  <si>
    <t>Rekapitulace sazeb DPH u položek soupisů</t>
  </si>
  <si>
    <t>Základna DPH určena součtem celkové ceny z položek soupisů</t>
  </si>
  <si>
    <t>Celková cena bez DPH za celou stavbu. Sčítává se ze všech listů.</t>
  </si>
  <si>
    <t>Celková cena s DPH za celou stavbu</t>
  </si>
  <si>
    <t>eGSazbaDph</t>
  </si>
  <si>
    <t>Rekapitulace objektů stavby a soupisů prací</t>
  </si>
  <si>
    <t>Objekt,Soupis prací</t>
  </si>
  <si>
    <t>Kód objektu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</si>
  <si>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</si>
  <si>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</si>
  <si>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</si>
  <si>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</si>
  <si>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</si>
  <si>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</si>
  <si>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</si>
  <si>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</si>
  <si>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</si>
  <si>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</si>
  <si>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</si>
  <si>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</si>
  <si>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 za daný soupis</t>
  </si>
  <si>
    <t>Rekapitulace členění soupisu prací</t>
  </si>
  <si>
    <t>Soupis prací</t>
  </si>
  <si>
    <t>p</t>
  </si>
  <si>
    <t>psc</t>
  </si>
  <si>
    <t>pp</t>
  </si>
  <si>
    <t>vv</t>
  </si>
  <si>
    <t>DPH</t>
  </si>
  <si>
    <t>Hmotnost</t>
  </si>
  <si>
    <t>Suť</t>
  </si>
  <si>
    <t>NH</t>
  </si>
  <si>
    <t>Přebírá se z Krycího listu soupisu</t>
  </si>
  <si>
    <t>Pořadové číslo položky soupisu</t>
  </si>
  <si>
    <t>Typ položky soupisu</t>
  </si>
  <si>
    <t>Kód položky ze soupisu</t>
  </si>
  <si>
    <t>Popis položky ze soupisu</t>
  </si>
  <si>
    <t>Množství položky soupisu</t>
  </si>
  <si>
    <t>Jednotková cena položky</t>
  </si>
  <si>
    <t>Cena celkem vyčíslena jako J.Cena * Množství</t>
  </si>
  <si>
    <t>Zařazení položky do cenové soustavy</t>
  </si>
  <si>
    <t>Poznámka položky ze soupisu</t>
  </si>
  <si>
    <t>Poznámka k souboru cen ze soupisu</t>
  </si>
  <si>
    <t>Plný popis položky ze soupisu</t>
  </si>
  <si>
    <t>Výkaz výměr (figura, výraz, výměra) ze soupisu</t>
  </si>
  <si>
    <t>Sazba DPH pro položku</t>
  </si>
  <si>
    <t>Hmotnost položky ze soupisu</t>
  </si>
  <si>
    <t>Suť položky ze soupisu</t>
  </si>
  <si>
    <t>Normohodiny položky ze soupisu</t>
  </si>
  <si>
    <t>Long</t>
  </si>
  <si>
    <t>eGTypPolozky</t>
  </si>
  <si>
    <t>Memo</t>
  </si>
  <si>
    <t>Text,Text,Double</t>
  </si>
  <si>
    <t>eGSazbaDPH</t>
  </si>
  <si>
    <t>Datová věta</t>
  </si>
  <si>
    <t>Typ věty</t>
  </si>
  <si>
    <t>Hodnota</t>
  </si>
  <si>
    <t>Význam</t>
  </si>
  <si>
    <t>nulová</t>
  </si>
  <si>
    <t>zákl. přenesená</t>
  </si>
  <si>
    <t>sníž. přenesená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</si>
  <si>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</si>
  <si>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</si>
  <si>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</si>
  <si>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</si>
  <si>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</si>
  <si>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</si>
  <si>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</si>
  <si>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</si>
  <si>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</si>
  <si>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</si>
  <si>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</si>
  <si>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</si>
  <si>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b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</si>
  <si>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r>
      <rPr>
        <i/>
        <sz val="8"/>
        <rFont val="Trebuchet MS"/>
        <family val="2"/>
        <charset val="238"/>
      </rPr>
      <t xml:space="preserve">Rekapitulace stavby </t>
    </r>
    <r>
      <rPr>
        <sz val="8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</si>
  <si>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Trebuchet MS"/>
        <family val="2"/>
        <charset val="238"/>
      </rPr>
      <t>Rekapitulace stavby</t>
    </r>
    <r>
      <rPr>
        <sz val="8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</si>
  <si>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t xml:space="preserve">V sestavě </t>
    </r>
    <r>
      <rPr>
        <b/>
        <sz val="8"/>
        <rFont val="Trebuchet MS"/>
        <family val="2"/>
        <charset val="238"/>
      </rPr>
      <t>Rekapitulace objektů stavby a soupisů prací</t>
    </r>
    <r>
      <rPr>
        <sz val="8"/>
        <rFont val="Trebuchet MS"/>
        <family val="2"/>
        <charset val="238"/>
      </rPr>
      <t xml:space="preserve"> je uvedena rekapitulace stavebních objektů, inženýrských objektů, provozních souborů,</t>
    </r>
  </si>
  <si>
    <r>
      <rPr>
        <i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</si>
  <si>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r>
      <rPr>
        <b/>
        <sz val="8"/>
        <rFont val="Trebuchet MS"/>
        <family val="2"/>
        <charset val="238"/>
      </rPr>
      <t>Krycí list soupisu</t>
    </r>
    <r>
      <rPr>
        <sz val="8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</si>
  <si>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r>
      <rPr>
        <b/>
        <sz val="8"/>
        <rFont val="Trebuchet MS"/>
        <family val="2"/>
        <charset val="238"/>
      </rPr>
      <t>Rekapitulace členění soupisu prací</t>
    </r>
    <r>
      <rPr>
        <sz val="8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</si>
  <si>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 xml:space="preserve">             snížená</t>
  </si>
  <si>
    <t>D4</t>
  </si>
  <si>
    <t>D4 - Ostatní</t>
  </si>
  <si>
    <t>ZŠ Hornická, 1. stupeň, Hornická 1325</t>
  </si>
  <si>
    <t>734 - Ústřední vytápení - armatury</t>
  </si>
  <si>
    <t>735 - Ústřední vytápění - otopná tělesa</t>
  </si>
  <si>
    <t>VRN - Vedlejší rozpočtové náklady</t>
  </si>
  <si>
    <t>Ústřední vytápění - otopná tělesa</t>
  </si>
  <si>
    <t>734200831</t>
  </si>
  <si>
    <t>Demontáž armatury závitové se dvěma závity do G 1"</t>
  </si>
  <si>
    <t>734209104</t>
  </si>
  <si>
    <t>Montáž armatury závitové s jedním závitem</t>
  </si>
  <si>
    <t>734209122</t>
  </si>
  <si>
    <t>Montáž armatury závitové se dvěma závity G 3/8</t>
  </si>
  <si>
    <t>734209123</t>
  </si>
  <si>
    <t>Montáž armatury závitové se dvěma závity G 1/2</t>
  </si>
  <si>
    <t>734221551</t>
  </si>
  <si>
    <t>Ventil závitový termostatický RA-N dvouregulační G 3/8 PN 16 do 110°C bez hlavice ovládání</t>
  </si>
  <si>
    <t>734221552</t>
  </si>
  <si>
    <t>Ventil závitový termostatický RA-N dvouregulační G 1/2 PN 16 do 110°C bez hlavice ovládání</t>
  </si>
  <si>
    <t>734221682</t>
  </si>
  <si>
    <t>Termostatická hlavice kapalinová RAE</t>
  </si>
  <si>
    <t>734223658</t>
  </si>
  <si>
    <t>Pojistka proti odcizení</t>
  </si>
  <si>
    <t>Úprava stávající přípojky OT (vč. mat.)</t>
  </si>
  <si>
    <t>735000912</t>
  </si>
  <si>
    <t>Vyregulování ventilu nebo kohoutu dvojregulačního s termostatickým ovládáním</t>
  </si>
  <si>
    <t>735494811</t>
  </si>
  <si>
    <t>Vypuštění vody z otopných těles</t>
  </si>
  <si>
    <t>900</t>
  </si>
  <si>
    <t>Napuštění systému a odvzdušnění</t>
  </si>
  <si>
    <t>kpl</t>
  </si>
  <si>
    <t>VRN</t>
  </si>
  <si>
    <t>Vedlejší rozpočtové náklady</t>
  </si>
  <si>
    <t>081103000</t>
  </si>
  <si>
    <t>Likvidace odpadů, doprava a skládkování vč. demontáží a montáží krytů radiátorů</t>
  </si>
  <si>
    <t>Oběhové čerpadlo Magna1 32‑80</t>
  </si>
  <si>
    <t>Montáž oběhových čerpadel</t>
  </si>
  <si>
    <t>Kulový ventil s pohonem DN50</t>
  </si>
  <si>
    <t>Montáž 2cestných armatur</t>
  </si>
  <si>
    <t>Úprava stávajícího rozdělovače ÚT vč. mat.</t>
  </si>
  <si>
    <t>Elektrická záloha rozvaděče MaR 4hod.</t>
  </si>
  <si>
    <t>Kabelový žlab drátěný 100x50 mm</t>
  </si>
  <si>
    <t>Drobný, spojovací a kotevní materiál vč. krabic, svorek a spojek</t>
  </si>
  <si>
    <t>Pol32</t>
  </si>
  <si>
    <t>Pol33</t>
  </si>
  <si>
    <t>D3 - Plyn - měření</t>
  </si>
  <si>
    <t>Plyn - 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</si>
</sst>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 tint="0.49998474074526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5" tint="-0.49998474074526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  <font>
      <sz val="8"/>
      <name val="Trebuchet MS"/>
      <family val="2"/>
    </font>
    <font>
      <sz val="12"/>
      <color rgb="FF003366"/>
      <name val="Calibri"/>
      <family val="2"/>
      <charset val="238"/>
      <scheme val="minor"/>
    </font>
    <font>
      <b/>
      <sz val="14"/>
      <color theme="5" tint="-0.499984740745262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11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2">
    <xf numFmtId="0" fontId="0" fillId="0" borderId="0"/>
    <xf numFmtId="0" fontId="17" fillId="0" borderId="0"/>
  </cellStyleXfs>
  <cellXfs count="187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9" fillId="2" borderId="0" xfId="0" applyFont="1" applyFill="1" applyBorder="1"/>
    <xf numFmtId="10" fontId="9" fillId="2" borderId="0" xfId="0" applyNumberFormat="1" applyFont="1" applyFill="1" applyBorder="1"/>
    <xf numFmtId="2" fontId="9" fillId="2" borderId="0" xfId="0" applyNumberFormat="1" applyFont="1" applyFill="1" applyBorder="1"/>
    <xf numFmtId="0" fontId="0" fillId="2" borderId="5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4" fontId="7" fillId="2" borderId="0" xfId="0" applyNumberFormat="1" applyFont="1" applyFill="1" applyBorder="1"/>
    <xf numFmtId="0" fontId="12" fillId="2" borderId="0" xfId="0" applyFont="1" applyFill="1" applyBorder="1"/>
    <xf numFmtId="2" fontId="0" fillId="2" borderId="0" xfId="0" applyNumberFormat="1" applyFill="1" applyBorder="1"/>
    <xf numFmtId="0" fontId="15" fillId="2" borderId="0" xfId="0" applyFont="1" applyFill="1" applyBorder="1"/>
    <xf numFmtId="0" fontId="14" fillId="2" borderId="0" xfId="0" applyFont="1" applyFill="1" applyBorder="1" applyAlignment="1">
      <alignment horizontal="right"/>
    </xf>
    <xf numFmtId="0" fontId="14" fillId="2" borderId="0" xfId="0" applyFont="1" applyFill="1" applyBorder="1"/>
    <xf numFmtId="0" fontId="14" fillId="2" borderId="0" xfId="0" applyFont="1" applyFill="1" applyBorder="1" applyAlignment="1"/>
    <xf numFmtId="0" fontId="10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>
      <alignment vertical="top" wrapText="1"/>
    </xf>
    <xf numFmtId="14" fontId="0" fillId="2" borderId="0" xfId="0" applyNumberForma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Border="1" applyAlignment="1">
      <alignment horizontal="right"/>
    </xf>
    <xf numFmtId="0" fontId="1" fillId="2" borderId="3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11" fillId="2" borderId="0" xfId="0" applyFont="1" applyFill="1" applyBorder="1"/>
    <xf numFmtId="0" fontId="19" fillId="2" borderId="0" xfId="0" applyFont="1" applyFill="1" applyBorder="1"/>
    <xf numFmtId="0" fontId="1" fillId="2" borderId="0" xfId="0" applyFont="1" applyFill="1" applyBorder="1"/>
    <xf numFmtId="0" fontId="9" fillId="2" borderId="0" xfId="0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right"/>
    </xf>
    <xf numFmtId="0" fontId="23" fillId="2" borderId="6" xfId="0" applyFont="1" applyFill="1" applyBorder="1"/>
    <xf numFmtId="164" fontId="23" fillId="2" borderId="6" xfId="0" applyNumberFormat="1" applyFont="1" applyFill="1" applyBorder="1" applyAlignment="1">
      <alignment horizontal="center"/>
    </xf>
    <xf numFmtId="164" fontId="23" fillId="2" borderId="6" xfId="0" applyNumberFormat="1" applyFont="1" applyFill="1" applyBorder="1"/>
    <xf numFmtId="2" fontId="23" fillId="2" borderId="6" xfId="0" applyNumberFormat="1" applyFont="1" applyFill="1" applyBorder="1" applyAlignment="1"/>
    <xf numFmtId="0" fontId="6" fillId="2" borderId="0" xfId="0" applyFont="1" applyFill="1" applyBorder="1"/>
    <xf numFmtId="0" fontId="22" fillId="2" borderId="0" xfId="0" applyFont="1" applyFill="1" applyBorder="1"/>
    <xf numFmtId="164" fontId="6" fillId="2" borderId="0" xfId="0" applyNumberFormat="1" applyFont="1" applyFill="1" applyBorder="1"/>
    <xf numFmtId="0" fontId="20" fillId="2" borderId="0" xfId="0" applyFont="1" applyFill="1" applyBorder="1"/>
    <xf numFmtId="0" fontId="23" fillId="2" borderId="0" xfId="0" applyFont="1" applyFill="1" applyBorder="1"/>
    <xf numFmtId="164" fontId="23" fillId="2" borderId="0" xfId="0" applyNumberFormat="1" applyFont="1" applyFill="1" applyBorder="1"/>
    <xf numFmtId="0" fontId="0" fillId="2" borderId="0" xfId="0" applyFill="1" applyBorder="1" applyAlignment="1"/>
    <xf numFmtId="0" fontId="8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18" fillId="2" borderId="3" xfId="1" applyFont="1" applyFill="1" applyBorder="1" applyAlignment="1" applyProtection="1">
      <alignment horizontal="left" vertical="center"/>
    </xf>
    <xf numFmtId="0" fontId="18" fillId="2" borderId="1" xfId="1" applyFont="1" applyFill="1" applyBorder="1" applyAlignment="1" applyProtection="1">
      <alignment horizontal="left" vertical="center"/>
    </xf>
    <xf numFmtId="0" fontId="18" fillId="2" borderId="0" xfId="1" applyFont="1" applyFill="1" applyBorder="1" applyAlignment="1" applyProtection="1">
      <alignment horizontal="left" vertical="center"/>
    </xf>
    <xf numFmtId="164" fontId="23" fillId="2" borderId="0" xfId="0" applyNumberFormat="1" applyFont="1" applyFill="1" applyBorder="1" applyAlignment="1">
      <alignment horizontal="center"/>
    </xf>
    <xf numFmtId="2" fontId="23" fillId="2" borderId="0" xfId="0" applyNumberFormat="1" applyFont="1" applyFill="1" applyBorder="1" applyAlignment="1"/>
    <xf numFmtId="0" fontId="0" fillId="4" borderId="2" xfId="0" applyFill="1" applyBorder="1"/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4" fontId="4" fillId="4" borderId="3" xfId="0" applyNumberFormat="1" applyFont="1" applyFill="1" applyBorder="1" applyAlignment="1">
      <alignment horizontal="right"/>
    </xf>
    <xf numFmtId="14" fontId="24" fillId="2" borderId="0" xfId="0" applyNumberFormat="1" applyFont="1" applyFill="1" applyBorder="1"/>
    <xf numFmtId="0" fontId="24" fillId="2" borderId="0" xfId="0" applyFont="1" applyFill="1" applyBorder="1"/>
    <xf numFmtId="0" fontId="7" fillId="4" borderId="0" xfId="0" applyFont="1" applyFill="1" applyBorder="1"/>
    <xf numFmtId="0" fontId="3" fillId="4" borderId="0" xfId="0" applyFont="1" applyFill="1" applyBorder="1"/>
    <xf numFmtId="0" fontId="21" fillId="2" borderId="7" xfId="0" applyFont="1" applyFill="1" applyBorder="1" applyAlignment="1">
      <alignment horizontal="left"/>
    </xf>
    <xf numFmtId="0" fontId="20" fillId="2" borderId="0" xfId="0" applyFont="1" applyFill="1" applyBorder="1" applyAlignment="1"/>
    <xf numFmtId="0" fontId="21" fillId="2" borderId="7" xfId="0" applyFont="1" applyFill="1" applyBorder="1" applyAlignment="1"/>
    <xf numFmtId="0" fontId="18" fillId="2" borderId="2" xfId="1" applyFont="1" applyFill="1" applyBorder="1" applyAlignment="1" applyProtection="1">
      <alignment horizontal="left" vertical="center"/>
    </xf>
    <xf numFmtId="0" fontId="1" fillId="2" borderId="2" xfId="0" applyFont="1" applyFill="1" applyBorder="1"/>
    <xf numFmtId="2" fontId="20" fillId="2" borderId="2" xfId="0" applyNumberFormat="1" applyFont="1" applyFill="1" applyBorder="1"/>
    <xf numFmtId="2" fontId="20" fillId="2" borderId="0" xfId="0" applyNumberFormat="1" applyFont="1" applyFill="1" applyBorder="1"/>
    <xf numFmtId="0" fontId="21" fillId="2" borderId="0" xfId="0" applyFont="1" applyFill="1" applyBorder="1" applyAlignment="1"/>
    <xf numFmtId="0" fontId="0" fillId="2" borderId="0" xfId="0" applyFill="1" applyAlignment="1">
      <alignment wrapText="1"/>
    </xf>
    <xf numFmtId="0" fontId="22" fillId="2" borderId="0" xfId="0" applyFont="1" applyFill="1" applyBorder="1" applyAlignment="1">
      <alignment vertical="top"/>
    </xf>
    <xf numFmtId="0" fontId="23" fillId="2" borderId="6" xfId="0" applyFont="1" applyFill="1" applyBorder="1" applyAlignment="1">
      <alignment vertical="center"/>
    </xf>
    <xf numFmtId="164" fontId="23" fillId="2" borderId="6" xfId="0" applyNumberFormat="1" applyFont="1" applyFill="1" applyBorder="1" applyAlignment="1">
      <alignment horizontal="center" vertical="center"/>
    </xf>
    <xf numFmtId="164" fontId="23" fillId="2" borderId="6" xfId="0" applyNumberFormat="1" applyFont="1" applyFill="1" applyBorder="1" applyAlignment="1">
      <alignment vertical="center"/>
    </xf>
    <xf numFmtId="2" fontId="23" fillId="2" borderId="6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4" borderId="0" xfId="0" applyFill="1" applyBorder="1"/>
    <xf numFmtId="0" fontId="27" fillId="2" borderId="5" xfId="0" applyFont="1" applyFill="1" applyBorder="1"/>
    <xf numFmtId="0" fontId="25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/>
    </xf>
    <xf numFmtId="0" fontId="28" fillId="2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31" fillId="2" borderId="0" xfId="0" applyFont="1" applyFill="1"/>
    <xf numFmtId="0" fontId="32" fillId="2" borderId="0" xfId="0" applyFont="1" applyFill="1"/>
    <xf numFmtId="0" fontId="29" fillId="2" borderId="0" xfId="0" applyFont="1" applyFill="1" applyBorder="1" applyAlignment="1" applyProtection="1">
      <alignment vertical="center" wrapText="1"/>
      <protection locked="0"/>
    </xf>
    <xf numFmtId="0" fontId="32" fillId="2" borderId="0" xfId="0" applyFont="1" applyFill="1" applyAlignment="1"/>
    <xf numFmtId="0" fontId="29" fillId="2" borderId="0" xfId="0" applyFont="1" applyFill="1" applyBorder="1" applyAlignment="1" applyProtection="1">
      <alignment horizontal="left" vertical="top"/>
      <protection locked="0"/>
    </xf>
    <xf numFmtId="0" fontId="29" fillId="2" borderId="0" xfId="0" applyFont="1" applyFill="1" applyBorder="1" applyAlignment="1" applyProtection="1">
      <alignment horizontal="center" vertical="top"/>
      <protection locked="0"/>
    </xf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31" fillId="2" borderId="0" xfId="0" applyFont="1" applyFill="1" applyAlignment="1">
      <alignment horizontal="center"/>
    </xf>
    <xf numFmtId="0" fontId="32" fillId="2" borderId="0" xfId="0" applyFont="1" applyFill="1" applyBorder="1"/>
    <xf numFmtId="0" fontId="35" fillId="2" borderId="0" xfId="0" applyFont="1" applyFill="1"/>
    <xf numFmtId="0" fontId="36" fillId="2" borderId="5" xfId="0" applyFont="1" applyFill="1" applyBorder="1"/>
    <xf numFmtId="0" fontId="30" fillId="2" borderId="5" xfId="0" applyFont="1" applyFill="1" applyBorder="1"/>
    <xf numFmtId="0" fontId="32" fillId="2" borderId="5" xfId="0" applyFont="1" applyFill="1" applyBorder="1"/>
    <xf numFmtId="0" fontId="29" fillId="2" borderId="0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vertical="top"/>
    </xf>
    <xf numFmtId="4" fontId="4" fillId="4" borderId="2" xfId="0" applyNumberFormat="1" applyFont="1" applyFill="1" applyBorder="1" applyAlignment="1">
      <alignment horizontal="right" vertical="top"/>
    </xf>
    <xf numFmtId="4" fontId="9" fillId="2" borderId="0" xfId="0" applyNumberFormat="1" applyFont="1" applyFill="1" applyBorder="1" applyAlignment="1"/>
    <xf numFmtId="0" fontId="0" fillId="2" borderId="0" xfId="0" applyFill="1" applyBorder="1" applyAlignment="1">
      <alignment horizontal="right"/>
    </xf>
    <xf numFmtId="0" fontId="7" fillId="3" borderId="0" xfId="0" applyFont="1" applyFill="1" applyBorder="1" applyProtection="1">
      <protection locked="0"/>
    </xf>
    <xf numFmtId="14" fontId="7" fillId="3" borderId="0" xfId="0" applyNumberFormat="1" applyFont="1" applyFill="1" applyBorder="1" applyProtection="1">
      <protection locked="0"/>
    </xf>
    <xf numFmtId="2" fontId="23" fillId="3" borderId="6" xfId="0" applyNumberFormat="1" applyFont="1" applyFill="1" applyBorder="1" applyAlignment="1" applyProtection="1">
      <protection locked="0"/>
    </xf>
    <xf numFmtId="2" fontId="23" fillId="3" borderId="6" xfId="0" applyNumberFormat="1" applyFont="1" applyFill="1" applyBorder="1" applyAlignment="1" applyProtection="1">
      <alignment vertical="center"/>
      <protection locked="0"/>
    </xf>
    <xf numFmtId="0" fontId="2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right"/>
    </xf>
    <xf numFmtId="0" fontId="2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2" fontId="23" fillId="2" borderId="0" xfId="0" applyNumberFormat="1" applyFont="1" applyFill="1" applyBorder="1" applyAlignment="1" applyProtection="1">
      <protection locked="0"/>
    </xf>
    <xf numFmtId="0" fontId="21" fillId="2" borderId="11" xfId="0" applyFont="1" applyFill="1" applyBorder="1" applyAlignment="1"/>
    <xf numFmtId="0" fontId="7" fillId="2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/>
    </xf>
    <xf numFmtId="0" fontId="7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/>
    </xf>
    <xf numFmtId="2" fontId="16" fillId="2" borderId="0" xfId="0" applyNumberFormat="1" applyFont="1" applyFill="1" applyBorder="1" applyAlignment="1">
      <alignment horizontal="right"/>
    </xf>
    <xf numFmtId="2" fontId="13" fillId="2" borderId="0" xfId="0" applyNumberFormat="1" applyFont="1" applyFill="1" applyBorder="1" applyAlignment="1">
      <alignment horizontal="right"/>
    </xf>
    <xf numFmtId="2" fontId="14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2" fontId="20" fillId="2" borderId="11" xfId="0" applyNumberFormat="1" applyFont="1" applyFill="1" applyBorder="1" applyAlignment="1">
      <alignment horizontal="right"/>
    </xf>
    <xf numFmtId="0" fontId="20" fillId="2" borderId="11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left" wrapText="1"/>
    </xf>
    <xf numFmtId="0" fontId="23" fillId="2" borderId="6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center"/>
    </xf>
    <xf numFmtId="0" fontId="23" fillId="2" borderId="9" xfId="0" applyFont="1" applyFill="1" applyBorder="1" applyAlignment="1">
      <alignment wrapText="1"/>
    </xf>
    <xf numFmtId="0" fontId="21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right"/>
    </xf>
    <xf numFmtId="0" fontId="21" fillId="2" borderId="9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/>
    </xf>
    <xf numFmtId="0" fontId="23" fillId="2" borderId="0" xfId="0" applyFont="1" applyFill="1" applyBorder="1" applyAlignment="1"/>
    <xf numFmtId="0" fontId="23" fillId="2" borderId="9" xfId="0" applyFont="1" applyFill="1" applyBorder="1" applyAlignment="1"/>
    <xf numFmtId="0" fontId="7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2" fontId="20" fillId="2" borderId="0" xfId="0" applyNumberFormat="1" applyFont="1" applyFill="1" applyBorder="1" applyAlignment="1">
      <alignment horizontal="right"/>
    </xf>
    <xf numFmtId="2" fontId="11" fillId="2" borderId="0" xfId="0" applyNumberFormat="1" applyFont="1" applyFill="1" applyBorder="1" applyAlignment="1" applyProtection="1">
      <alignment horizontal="right"/>
    </xf>
    <xf numFmtId="0" fontId="23" fillId="2" borderId="8" xfId="0" applyFont="1" applyFill="1" applyBorder="1" applyAlignment="1"/>
    <xf numFmtId="0" fontId="23" fillId="2" borderId="10" xfId="0" applyFont="1" applyFill="1" applyBorder="1" applyAlignment="1"/>
    <xf numFmtId="0" fontId="21" fillId="2" borderId="7" xfId="0" applyFont="1" applyFill="1" applyBorder="1" applyAlignment="1">
      <alignment horizontal="center"/>
    </xf>
    <xf numFmtId="4" fontId="20" fillId="2" borderId="0" xfId="0" applyNumberFormat="1" applyFont="1" applyFill="1" applyBorder="1" applyAlignment="1">
      <alignment horizontal="right"/>
    </xf>
    <xf numFmtId="0" fontId="21" fillId="2" borderId="7" xfId="0" applyFont="1" applyFill="1" applyBorder="1" applyAlignment="1">
      <alignment horizontal="left" wrapText="1"/>
    </xf>
    <xf numFmtId="2" fontId="12" fillId="2" borderId="0" xfId="0" applyNumberFormat="1" applyFont="1" applyFill="1" applyBorder="1" applyAlignment="1">
      <alignment horizontal="right"/>
    </xf>
    <xf numFmtId="2" fontId="20" fillId="2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/>
    </xf>
    <xf numFmtId="2" fontId="19" fillId="2" borderId="0" xfId="0" applyNumberFormat="1" applyFont="1" applyFill="1" applyBorder="1" applyAlignment="1">
      <alignment horizontal="right"/>
    </xf>
    <xf numFmtId="2" fontId="20" fillId="2" borderId="3" xfId="0" applyNumberFormat="1" applyFont="1" applyFill="1" applyBorder="1" applyAlignment="1">
      <alignment horizontal="right"/>
    </xf>
    <xf numFmtId="0" fontId="23" fillId="2" borderId="8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/>
    </xf>
    <xf numFmtId="0" fontId="21" fillId="2" borderId="9" xfId="0" applyFont="1" applyFill="1" applyBorder="1" applyAlignment="1"/>
    <xf numFmtId="0" fontId="23" fillId="2" borderId="9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vertical="center" wrapText="1"/>
    </xf>
    <xf numFmtId="0" fontId="23" fillId="2" borderId="8" xfId="0" applyFont="1" applyFill="1" applyBorder="1" applyAlignment="1">
      <alignment horizontal="center" vertical="top"/>
    </xf>
    <xf numFmtId="0" fontId="23" fillId="2" borderId="10" xfId="0" applyFont="1" applyFill="1" applyBorder="1" applyAlignment="1">
      <alignment horizontal="center" vertical="top"/>
    </xf>
    <xf numFmtId="0" fontId="29" fillId="2" borderId="0" xfId="0" applyFont="1" applyFill="1" applyBorder="1" applyAlignment="1" applyProtection="1">
      <alignment horizontal="left" vertical="top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9" fillId="2" borderId="0" xfId="0" applyFont="1" applyFill="1" applyBorder="1" applyAlignment="1" applyProtection="1">
      <alignment horizontal="left" vertical="center" wrapText="1"/>
      <protection locked="0"/>
    </xf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Border="1" applyAlignment="1" applyProtection="1">
      <alignment horizontal="left" vertical="center" wrapText="1"/>
      <protection locked="0"/>
    </xf>
    <xf numFmtId="49" fontId="2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6" fillId="2" borderId="5" xfId="0" applyFont="1" applyFill="1" applyBorder="1" applyAlignment="1" applyProtection="1">
      <alignment horizontal="left" wrapText="1"/>
      <protection locked="0"/>
    </xf>
    <xf numFmtId="0" fontId="29" fillId="2" borderId="4" xfId="0" applyFont="1" applyFill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5"/>
  <sheetViews>
    <sheetView view="pageLayout" topLeftCell="A8" zoomScaleNormal="100" workbookViewId="0">
      <selection activeCell="O8" sqref="O8"/>
    </sheetView>
  </sheetViews>
  <sheetFormatPr defaultRowHeight="15" x14ac:dyDescent="0.25"/>
  <cols>
    <col min="1" max="1" width="2.7109375" style="1" customWidth="1"/>
    <col min="2" max="2" width="2.42578125" style="1" customWidth="1"/>
    <col min="3" max="16384" width="9.140625" style="1"/>
  </cols>
  <sheetData>
    <row r="2" spans="2:16" ht="23.25" x14ac:dyDescent="0.35">
      <c r="B2" s="3"/>
      <c r="C2" s="77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6" x14ac:dyDescent="0.25">
      <c r="B4" s="3"/>
      <c r="C4" s="5" t="s">
        <v>1</v>
      </c>
      <c r="D4" s="9"/>
      <c r="E4" s="10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ht="15.75" x14ac:dyDescent="0.25">
      <c r="B5" s="3"/>
      <c r="C5" s="19" t="s">
        <v>25</v>
      </c>
      <c r="D5" s="19"/>
      <c r="E5" s="19" t="s">
        <v>338</v>
      </c>
      <c r="F5" s="19"/>
      <c r="G5" s="19"/>
      <c r="H5" s="19"/>
      <c r="I5" s="23"/>
      <c r="J5" s="3"/>
      <c r="K5" s="3"/>
      <c r="L5" s="3"/>
      <c r="M5" s="3"/>
      <c r="N5" s="3"/>
      <c r="O5" s="3"/>
      <c r="P5" s="3"/>
    </row>
    <row r="6" spans="2:16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x14ac:dyDescent="0.25">
      <c r="B7" s="9"/>
      <c r="C7" s="5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5" t="s">
        <v>6</v>
      </c>
      <c r="O7" s="9"/>
      <c r="P7" s="9"/>
    </row>
    <row r="8" spans="2:16" x14ac:dyDescent="0.25">
      <c r="B8" s="9"/>
      <c r="C8" s="5" t="s">
        <v>4</v>
      </c>
      <c r="D8" s="9"/>
      <c r="E8" s="9" t="s">
        <v>5</v>
      </c>
      <c r="F8" s="9"/>
      <c r="G8" s="9"/>
      <c r="H8" s="9"/>
      <c r="I8" s="9"/>
      <c r="J8" s="9"/>
      <c r="K8" s="9"/>
      <c r="L8" s="9"/>
      <c r="M8" s="9"/>
      <c r="N8" s="5" t="s">
        <v>7</v>
      </c>
      <c r="O8" s="110">
        <v>43213</v>
      </c>
      <c r="P8" s="9"/>
    </row>
    <row r="9" spans="2:16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2:16" x14ac:dyDescent="0.25">
      <c r="B10" s="9"/>
      <c r="C10" s="5" t="s">
        <v>8</v>
      </c>
      <c r="D10" s="5"/>
      <c r="E10" s="9"/>
      <c r="F10" s="9"/>
      <c r="G10" s="9"/>
      <c r="H10" s="9"/>
      <c r="I10" s="9"/>
      <c r="J10" s="9"/>
      <c r="K10" s="9"/>
      <c r="L10" s="9"/>
      <c r="M10" s="9"/>
      <c r="N10" s="5" t="s">
        <v>9</v>
      </c>
      <c r="O10" s="9"/>
      <c r="P10" s="9"/>
    </row>
    <row r="11" spans="2:16" x14ac:dyDescent="0.25">
      <c r="B11" s="9"/>
      <c r="C11" s="5"/>
      <c r="D11" s="5"/>
      <c r="E11" s="9"/>
      <c r="F11" s="9"/>
      <c r="G11" s="9"/>
      <c r="H11" s="9"/>
      <c r="I11" s="9"/>
      <c r="J11" s="9"/>
      <c r="K11" s="9"/>
      <c r="L11" s="9"/>
      <c r="M11" s="9"/>
      <c r="N11" s="5" t="s">
        <v>10</v>
      </c>
      <c r="O11" s="9"/>
      <c r="P11" s="9"/>
    </row>
    <row r="12" spans="2:16" x14ac:dyDescent="0.25">
      <c r="B12" s="9"/>
      <c r="C12" s="5"/>
      <c r="D12" s="5"/>
      <c r="E12" s="9"/>
      <c r="F12" s="9"/>
      <c r="G12" s="9"/>
      <c r="H12" s="9"/>
      <c r="I12" s="9"/>
      <c r="J12" s="9"/>
      <c r="K12" s="9"/>
      <c r="L12" s="9"/>
      <c r="M12" s="9"/>
      <c r="N12" s="5"/>
      <c r="O12" s="9"/>
      <c r="P12" s="9"/>
    </row>
    <row r="13" spans="2:16" x14ac:dyDescent="0.25">
      <c r="B13" s="9"/>
      <c r="C13" s="5"/>
      <c r="D13" s="5"/>
      <c r="E13" s="9"/>
      <c r="F13" s="9"/>
      <c r="G13" s="9"/>
      <c r="H13" s="9"/>
      <c r="I13" s="9"/>
      <c r="J13" s="9"/>
      <c r="K13" s="9"/>
      <c r="L13" s="9"/>
      <c r="M13" s="9"/>
      <c r="N13" s="5"/>
      <c r="O13" s="9"/>
      <c r="P13" s="9"/>
    </row>
    <row r="14" spans="2:16" x14ac:dyDescent="0.25">
      <c r="B14" s="9"/>
      <c r="C14" s="5" t="s">
        <v>11</v>
      </c>
      <c r="D14" s="5"/>
      <c r="E14" s="9"/>
      <c r="F14" s="9"/>
      <c r="G14" s="9"/>
      <c r="H14" s="9"/>
      <c r="I14" s="9"/>
      <c r="J14" s="9"/>
      <c r="K14" s="9"/>
      <c r="L14" s="9"/>
      <c r="M14" s="9"/>
      <c r="N14" s="5" t="s">
        <v>9</v>
      </c>
      <c r="O14" s="109" t="s">
        <v>12</v>
      </c>
      <c r="P14" s="9"/>
    </row>
    <row r="15" spans="2:16" x14ac:dyDescent="0.25">
      <c r="B15" s="9"/>
      <c r="C15" s="9"/>
      <c r="D15" s="109" t="s">
        <v>12</v>
      </c>
      <c r="E15" s="109"/>
      <c r="F15" s="109"/>
      <c r="G15" s="109"/>
      <c r="H15" s="109"/>
      <c r="I15" s="109"/>
      <c r="J15" s="109"/>
      <c r="K15" s="109"/>
      <c r="L15" s="109"/>
      <c r="M15" s="109"/>
      <c r="N15" s="5" t="s">
        <v>10</v>
      </c>
      <c r="O15" s="109" t="s">
        <v>12</v>
      </c>
      <c r="P15" s="9"/>
    </row>
    <row r="16" spans="2:16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x14ac:dyDescent="0.25">
      <c r="B17" s="9"/>
      <c r="C17" s="5" t="s">
        <v>13</v>
      </c>
      <c r="D17" s="5"/>
      <c r="E17" s="9"/>
      <c r="F17" s="9"/>
      <c r="G17" s="9"/>
      <c r="H17" s="9"/>
      <c r="I17" s="9"/>
      <c r="J17" s="9"/>
      <c r="K17" s="9"/>
      <c r="L17" s="9"/>
      <c r="M17" s="9"/>
      <c r="N17" s="5" t="s">
        <v>9</v>
      </c>
      <c r="O17" s="9"/>
      <c r="P17" s="9"/>
    </row>
    <row r="18" spans="2:16" x14ac:dyDescent="0.25">
      <c r="B18" s="9"/>
      <c r="C18" s="5"/>
      <c r="D18" s="5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  <c r="O18" s="9"/>
      <c r="P18" s="9"/>
    </row>
    <row r="19" spans="2:16" x14ac:dyDescent="0.25">
      <c r="B19" s="9"/>
      <c r="C19" s="5" t="s">
        <v>14</v>
      </c>
      <c r="D19" s="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2:16" x14ac:dyDescent="0.25">
      <c r="B20" s="3"/>
      <c r="C20" s="3"/>
      <c r="D20" s="121" t="s">
        <v>15</v>
      </c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20"/>
    </row>
    <row r="21" spans="2:16" x14ac:dyDescent="0.25">
      <c r="B21" s="3"/>
      <c r="C21" s="3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20"/>
    </row>
    <row r="22" spans="2:16" ht="26.25" customHeight="1" x14ac:dyDescent="0.25">
      <c r="B22" s="3"/>
      <c r="C22" s="3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20"/>
    </row>
    <row r="23" spans="2:16" ht="7.5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x14ac:dyDescent="0.25">
      <c r="B24" s="3"/>
      <c r="C24" s="122" t="s">
        <v>16</v>
      </c>
      <c r="D24" s="122"/>
      <c r="E24" s="122"/>
      <c r="F24" s="2"/>
      <c r="G24" s="2"/>
      <c r="H24" s="2"/>
      <c r="I24" s="2"/>
      <c r="J24" s="2"/>
      <c r="K24" s="2"/>
      <c r="L24" s="2"/>
      <c r="M24" s="2"/>
      <c r="N24" s="2"/>
      <c r="O24" s="124">
        <f>SUM(K49)</f>
        <v>0</v>
      </c>
      <c r="P24" s="3"/>
    </row>
    <row r="25" spans="2:16" x14ac:dyDescent="0.25">
      <c r="B25" s="3"/>
      <c r="C25" s="123"/>
      <c r="D25" s="123"/>
      <c r="E25" s="123"/>
      <c r="F25" s="4"/>
      <c r="G25" s="4"/>
      <c r="H25" s="4"/>
      <c r="I25" s="4"/>
      <c r="J25" s="4"/>
      <c r="K25" s="4"/>
      <c r="L25" s="4"/>
      <c r="M25" s="4"/>
      <c r="N25" s="4"/>
      <c r="O25" s="125"/>
      <c r="P25" s="3"/>
    </row>
    <row r="26" spans="2:16" x14ac:dyDescent="0.25">
      <c r="B26" s="3"/>
      <c r="C26" s="5"/>
      <c r="D26" s="5"/>
      <c r="E26" s="5"/>
      <c r="F26" s="5"/>
      <c r="G26" s="5" t="s">
        <v>17</v>
      </c>
      <c r="H26" s="5"/>
      <c r="I26" s="5"/>
      <c r="J26" s="5"/>
      <c r="K26" s="5" t="s">
        <v>18</v>
      </c>
      <c r="L26" s="5"/>
      <c r="M26" s="5"/>
      <c r="N26" s="5"/>
      <c r="O26" s="32" t="s">
        <v>20</v>
      </c>
      <c r="P26" s="5"/>
    </row>
    <row r="27" spans="2:16" x14ac:dyDescent="0.25">
      <c r="B27" s="3"/>
      <c r="C27" s="5" t="s">
        <v>19</v>
      </c>
      <c r="D27" s="5"/>
      <c r="E27" s="5"/>
      <c r="F27" s="6"/>
      <c r="G27" s="6">
        <v>0.21</v>
      </c>
      <c r="H27" s="5"/>
      <c r="I27" s="5"/>
      <c r="J27" s="5"/>
      <c r="K27" s="107">
        <f>SUM(O24)</f>
        <v>0</v>
      </c>
      <c r="L27" s="5"/>
      <c r="M27" s="5"/>
      <c r="N27" s="5"/>
      <c r="O27" s="7">
        <f>SUM(K27/100*21)</f>
        <v>0</v>
      </c>
      <c r="P27" s="5"/>
    </row>
    <row r="28" spans="2:16" x14ac:dyDescent="0.25">
      <c r="B28" s="3"/>
      <c r="C28" s="130" t="s">
        <v>335</v>
      </c>
      <c r="D28" s="130"/>
      <c r="E28" s="5"/>
      <c r="F28" s="6"/>
      <c r="G28" s="6">
        <v>0.15</v>
      </c>
      <c r="H28" s="5"/>
      <c r="I28" s="5"/>
      <c r="J28" s="5"/>
      <c r="K28" s="107">
        <v>0</v>
      </c>
      <c r="L28" s="5"/>
      <c r="M28" s="5"/>
      <c r="N28" s="5"/>
      <c r="O28" s="7">
        <v>0</v>
      </c>
      <c r="P28" s="5"/>
    </row>
    <row r="29" spans="2:16" ht="8.25" customHeight="1" x14ac:dyDescent="0.25"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6" ht="15.75" x14ac:dyDescent="0.25">
      <c r="B30" s="3"/>
      <c r="C30" s="126"/>
      <c r="D30" s="126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  <c r="P30" s="22"/>
    </row>
    <row r="31" spans="2:16" ht="15.75" x14ac:dyDescent="0.25">
      <c r="B31" s="3"/>
      <c r="C31" s="56" t="s">
        <v>21</v>
      </c>
      <c r="D31" s="56"/>
      <c r="E31" s="57"/>
      <c r="F31" s="57"/>
      <c r="G31" s="57"/>
      <c r="H31" s="57"/>
      <c r="I31" s="57"/>
      <c r="J31" s="57" t="s">
        <v>22</v>
      </c>
      <c r="K31" s="57"/>
      <c r="L31" s="57" t="s">
        <v>23</v>
      </c>
      <c r="M31" s="57"/>
      <c r="N31" s="57"/>
      <c r="O31" s="58">
        <f>SUM(K27+O27)</f>
        <v>0</v>
      </c>
      <c r="P31" s="22"/>
    </row>
    <row r="32" spans="2:16" ht="15.75" x14ac:dyDescent="0.25">
      <c r="B32" s="3"/>
      <c r="C32" s="24"/>
      <c r="D32" s="24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5"/>
      <c r="P32" s="22"/>
    </row>
    <row r="33" spans="2:16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ht="23.25" x14ac:dyDescent="0.35">
      <c r="B35" s="3"/>
      <c r="C35" s="18" t="s">
        <v>24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25">
      <c r="B37" s="3"/>
      <c r="C37" s="5" t="s">
        <v>1</v>
      </c>
      <c r="D37" s="9"/>
      <c r="E37" s="10"/>
      <c r="F37" s="10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2:16" ht="15.75" x14ac:dyDescent="0.25">
      <c r="B39" s="3"/>
      <c r="C39" s="19" t="s">
        <v>25</v>
      </c>
      <c r="D39" s="23"/>
      <c r="E39" s="19"/>
      <c r="F39" s="19" t="str">
        <f>E5</f>
        <v>ZŠ Hornická, 1. stupeň, Hornická 1325</v>
      </c>
      <c r="G39" s="23"/>
      <c r="H39" s="23"/>
      <c r="I39" s="23"/>
      <c r="J39" s="23"/>
      <c r="K39" s="3"/>
      <c r="L39" s="3"/>
      <c r="M39" s="3"/>
      <c r="N39" s="3"/>
      <c r="O39" s="3"/>
      <c r="P39" s="3"/>
    </row>
    <row r="40" spans="2:16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2:16" x14ac:dyDescent="0.25">
      <c r="B41" s="3"/>
      <c r="C41" s="5" t="s">
        <v>4</v>
      </c>
      <c r="D41" s="5"/>
      <c r="E41" s="9"/>
      <c r="F41" s="9" t="str">
        <f>E8</f>
        <v>Tachov</v>
      </c>
      <c r="G41" s="9"/>
      <c r="H41" s="9"/>
      <c r="I41" s="9"/>
      <c r="J41" s="9"/>
      <c r="K41" s="5" t="s">
        <v>7</v>
      </c>
      <c r="L41" s="3"/>
      <c r="M41" s="21">
        <f>O8</f>
        <v>43213</v>
      </c>
      <c r="N41" s="3"/>
      <c r="O41" s="3"/>
      <c r="P41" s="3"/>
    </row>
    <row r="42" spans="2:16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2:16" x14ac:dyDescent="0.25">
      <c r="B43" s="3"/>
      <c r="C43" s="5" t="s">
        <v>8</v>
      </c>
      <c r="D43" s="5"/>
      <c r="E43" s="9"/>
      <c r="F43" s="9"/>
      <c r="G43" s="9"/>
      <c r="H43" s="9"/>
      <c r="I43" s="9"/>
      <c r="J43" s="9"/>
      <c r="K43" s="5" t="s">
        <v>13</v>
      </c>
      <c r="L43" s="3"/>
      <c r="M43" s="3"/>
      <c r="N43" s="3"/>
      <c r="O43" s="3"/>
      <c r="P43" s="3"/>
    </row>
    <row r="44" spans="2:16" x14ac:dyDescent="0.25">
      <c r="B44" s="3"/>
      <c r="C44" s="5" t="s">
        <v>11</v>
      </c>
      <c r="D44" s="5"/>
      <c r="E44" s="9"/>
      <c r="F44" s="9"/>
      <c r="G44" s="9"/>
      <c r="H44" s="9"/>
      <c r="I44" s="9"/>
      <c r="J44" s="9"/>
      <c r="K44" s="5"/>
      <c r="L44" s="3"/>
      <c r="M44" s="3"/>
      <c r="N44" s="3"/>
      <c r="O44" s="3"/>
      <c r="P44" s="3"/>
    </row>
    <row r="45" spans="2:16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25">
      <c r="B46" s="3"/>
      <c r="C46" s="127" t="s">
        <v>26</v>
      </c>
      <c r="D46" s="128"/>
      <c r="E46" s="129" t="s">
        <v>27</v>
      </c>
      <c r="F46" s="129"/>
      <c r="G46" s="128"/>
      <c r="H46" s="128"/>
      <c r="I46" s="128"/>
      <c r="J46" s="61"/>
      <c r="K46" s="128" t="s">
        <v>28</v>
      </c>
      <c r="L46" s="128"/>
      <c r="M46" s="128" t="s">
        <v>29</v>
      </c>
      <c r="N46" s="128"/>
      <c r="O46" s="128" t="s">
        <v>30</v>
      </c>
      <c r="P46" s="128"/>
    </row>
    <row r="47" spans="2:16" x14ac:dyDescent="0.25">
      <c r="B47" s="3"/>
      <c r="C47" s="127"/>
      <c r="D47" s="128"/>
      <c r="E47" s="129"/>
      <c r="F47" s="129"/>
      <c r="G47" s="128"/>
      <c r="H47" s="128"/>
      <c r="I47" s="128"/>
      <c r="J47" s="61"/>
      <c r="K47" s="128"/>
      <c r="L47" s="128"/>
      <c r="M47" s="128"/>
      <c r="N47" s="128"/>
      <c r="O47" s="128"/>
      <c r="P47" s="128"/>
    </row>
    <row r="48" spans="2:16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2:16" ht="15.75" x14ac:dyDescent="0.25">
      <c r="B49" s="3"/>
      <c r="C49" s="12" t="s">
        <v>31</v>
      </c>
      <c r="D49" s="12"/>
      <c r="E49" s="12"/>
      <c r="F49" s="3"/>
      <c r="G49" s="3"/>
      <c r="H49" s="3"/>
      <c r="I49" s="3"/>
      <c r="J49" s="3"/>
      <c r="K49" s="131">
        <f>SUM(K51:L51)</f>
        <v>0</v>
      </c>
      <c r="L49" s="131"/>
      <c r="M49" s="131">
        <f>SUM(M51:N51)</f>
        <v>0</v>
      </c>
      <c r="N49" s="131"/>
      <c r="O49" s="135"/>
      <c r="P49" s="135"/>
    </row>
    <row r="50" spans="2:16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13"/>
      <c r="M50" s="3"/>
      <c r="N50" s="13"/>
      <c r="O50" s="134"/>
      <c r="P50" s="134"/>
    </row>
    <row r="51" spans="2:16" x14ac:dyDescent="0.25">
      <c r="B51" s="3"/>
      <c r="C51" s="3"/>
      <c r="D51" s="14" t="s">
        <v>32</v>
      </c>
      <c r="E51" s="14"/>
      <c r="F51" s="14" t="s">
        <v>36</v>
      </c>
      <c r="G51" s="14"/>
      <c r="H51" s="14"/>
      <c r="I51" s="3"/>
      <c r="J51" s="3"/>
      <c r="K51" s="132">
        <f>SUM(K52:L54)</f>
        <v>0</v>
      </c>
      <c r="L51" s="132"/>
      <c r="M51" s="132">
        <f>SUM(M52:N54)</f>
        <v>0</v>
      </c>
      <c r="N51" s="132"/>
      <c r="O51" s="136" t="s">
        <v>40</v>
      </c>
      <c r="P51" s="136"/>
    </row>
    <row r="52" spans="2:16" x14ac:dyDescent="0.25">
      <c r="B52" s="3"/>
      <c r="C52" s="3"/>
      <c r="D52" s="15" t="s">
        <v>33</v>
      </c>
      <c r="E52" s="16"/>
      <c r="F52" s="17" t="s">
        <v>37</v>
      </c>
      <c r="G52" s="16"/>
      <c r="H52" s="16"/>
      <c r="I52" s="3"/>
      <c r="J52" s="3"/>
      <c r="K52" s="133">
        <f>SUM('D.1.4.1 - Technologie'!O25:P26)</f>
        <v>0</v>
      </c>
      <c r="L52" s="133"/>
      <c r="M52" s="133">
        <f>SUM('D.1.4.1 - Technologie'!O31:P31)</f>
        <v>0</v>
      </c>
      <c r="N52" s="133"/>
      <c r="O52" s="134" t="s">
        <v>41</v>
      </c>
      <c r="P52" s="134"/>
    </row>
    <row r="53" spans="2:16" x14ac:dyDescent="0.25">
      <c r="B53" s="3"/>
      <c r="C53" s="3"/>
      <c r="D53" s="15" t="s">
        <v>34</v>
      </c>
      <c r="E53" s="16"/>
      <c r="F53" s="17" t="s">
        <v>38</v>
      </c>
      <c r="G53" s="17"/>
      <c r="H53" s="16"/>
      <c r="I53" s="3"/>
      <c r="J53" s="3"/>
      <c r="K53" s="133">
        <f>SUM('D.1.4.2 - MaR'!O27:P28)</f>
        <v>0</v>
      </c>
      <c r="L53" s="133"/>
      <c r="M53" s="133">
        <f>SUM('D.1.4.2 - MaR'!O33:P33)</f>
        <v>0</v>
      </c>
      <c r="N53" s="133"/>
      <c r="O53" s="134" t="s">
        <v>41</v>
      </c>
      <c r="P53" s="134"/>
    </row>
    <row r="54" spans="2:16" x14ac:dyDescent="0.25">
      <c r="B54" s="3"/>
      <c r="C54" s="3"/>
      <c r="D54" s="15" t="s">
        <v>35</v>
      </c>
      <c r="E54" s="16"/>
      <c r="F54" s="17" t="s">
        <v>39</v>
      </c>
      <c r="G54" s="17"/>
      <c r="H54" s="16"/>
      <c r="I54" s="3"/>
      <c r="J54" s="3"/>
      <c r="K54" s="133">
        <f>SUM('D.1.4.3 - Měření'!O27:P28)</f>
        <v>0</v>
      </c>
      <c r="L54" s="133"/>
      <c r="M54" s="133">
        <f>SUM('D.1.4.3 - Měření'!O33:P33)</f>
        <v>0</v>
      </c>
      <c r="N54" s="133"/>
      <c r="O54" s="134" t="s">
        <v>41</v>
      </c>
      <c r="P54" s="134"/>
    </row>
    <row r="55" spans="2:16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</sheetData>
  <sheetProtection algorithmName="SHA-512" hashValue="xEwd34mX/QogpQS5JgIGGAG+iyYTEs4zmY5Gc3Cp9a/84nXGhcswOIqOrsSfXAbuotGCNs5BtshQaEBywN6ugw==" saltValue="ewrpYgnNBDAPaa1lUKyQgA==" spinCount="100000" sheet="1" objects="1" scenarios="1" selectLockedCells="1"/>
  <mergeCells count="28">
    <mergeCell ref="K49:L49"/>
    <mergeCell ref="M49:N49"/>
    <mergeCell ref="M51:N51"/>
    <mergeCell ref="M52:N52"/>
    <mergeCell ref="O54:P54"/>
    <mergeCell ref="K51:L51"/>
    <mergeCell ref="K52:L52"/>
    <mergeCell ref="K53:L53"/>
    <mergeCell ref="K54:L54"/>
    <mergeCell ref="M54:N54"/>
    <mergeCell ref="O52:P52"/>
    <mergeCell ref="O49:P49"/>
    <mergeCell ref="O50:P50"/>
    <mergeCell ref="O51:P51"/>
    <mergeCell ref="M53:N53"/>
    <mergeCell ref="O53:P53"/>
    <mergeCell ref="D20:O22"/>
    <mergeCell ref="C24:E25"/>
    <mergeCell ref="O24:O25"/>
    <mergeCell ref="C30:D30"/>
    <mergeCell ref="C46:C47"/>
    <mergeCell ref="D46:D47"/>
    <mergeCell ref="E46:F47"/>
    <mergeCell ref="G46:I47"/>
    <mergeCell ref="K46:L47"/>
    <mergeCell ref="M46:N47"/>
    <mergeCell ref="C28:D28"/>
    <mergeCell ref="O46:P47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93"/>
  <sheetViews>
    <sheetView view="pageLayout" topLeftCell="A85" zoomScaleNormal="100" workbookViewId="0">
      <selection activeCell="N85" sqref="N85"/>
    </sheetView>
  </sheetViews>
  <sheetFormatPr defaultRowHeight="15" x14ac:dyDescent="0.25"/>
  <cols>
    <col min="1" max="1" width="3.85546875" style="1" customWidth="1"/>
    <col min="2" max="2" width="4.140625" style="1" customWidth="1"/>
    <col min="3" max="4" width="4.5703125" style="1" customWidth="1"/>
    <col min="5" max="11" width="9.140625" style="1"/>
    <col min="12" max="12" width="8" style="1" customWidth="1"/>
    <col min="13" max="14" width="9.140625" style="1"/>
    <col min="15" max="15" width="8.28515625" style="1" customWidth="1"/>
    <col min="16" max="16" width="9.140625" style="1"/>
    <col min="17" max="17" width="5.2851562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ZŠ Hornická, 1. stupeň, Hornická 1325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130"/>
      <c r="D5" s="130"/>
      <c r="E5" s="130"/>
      <c r="F5" s="130"/>
      <c r="G5" s="130"/>
      <c r="H5" s="130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/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ht="15.75" x14ac:dyDescent="0.25">
      <c r="B7" s="9"/>
      <c r="C7" s="19" t="s">
        <v>64</v>
      </c>
      <c r="D7" s="19"/>
      <c r="E7" s="3"/>
      <c r="F7" s="3"/>
      <c r="G7" s="3"/>
      <c r="H7" s="3"/>
      <c r="I7" s="9"/>
      <c r="J7" s="9"/>
      <c r="K7" s="9"/>
      <c r="L7" s="9"/>
      <c r="M7" s="9"/>
      <c r="N7" s="9"/>
      <c r="O7" s="9"/>
      <c r="P7" s="9"/>
      <c r="Q7" s="3"/>
    </row>
    <row r="8" spans="2:17" x14ac:dyDescent="0.25"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5"/>
      <c r="O8" s="9"/>
      <c r="P8" s="9"/>
      <c r="Q8" s="3"/>
    </row>
    <row r="9" spans="2:17" x14ac:dyDescent="0.25">
      <c r="B9" s="5"/>
      <c r="C9" s="5" t="s">
        <v>3</v>
      </c>
      <c r="D9" s="5"/>
      <c r="E9" s="9"/>
      <c r="F9" s="9"/>
      <c r="G9" s="9"/>
      <c r="H9" s="9"/>
      <c r="I9" s="9"/>
      <c r="J9" s="9"/>
      <c r="K9" s="9"/>
      <c r="L9" s="9"/>
      <c r="M9" s="9"/>
      <c r="N9" s="9"/>
      <c r="O9" s="5" t="s">
        <v>6</v>
      </c>
      <c r="P9" s="9"/>
      <c r="Q9" s="9"/>
    </row>
    <row r="10" spans="2:17" x14ac:dyDescent="0.25">
      <c r="B10" s="5"/>
      <c r="C10" s="5" t="s">
        <v>4</v>
      </c>
      <c r="D10" s="5"/>
      <c r="E10" s="9"/>
      <c r="F10" s="9" t="str">
        <f>'Rekapitulace stavby'!E8</f>
        <v>Tachov</v>
      </c>
      <c r="G10" s="9"/>
      <c r="H10" s="9"/>
      <c r="I10" s="9"/>
      <c r="J10" s="9"/>
      <c r="K10" s="9"/>
      <c r="L10" s="9"/>
      <c r="M10" s="9"/>
      <c r="N10" s="9"/>
      <c r="O10" s="5" t="s">
        <v>7</v>
      </c>
      <c r="P10" s="11">
        <f>'Rekapitulace stavby'!O8</f>
        <v>43213</v>
      </c>
      <c r="Q10" s="9"/>
    </row>
    <row r="11" spans="2:17" x14ac:dyDescent="0.25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2:17" x14ac:dyDescent="0.25">
      <c r="B12" s="5"/>
      <c r="C12" s="5" t="s">
        <v>8</v>
      </c>
      <c r="D12" s="5"/>
      <c r="E12" s="5"/>
      <c r="F12" s="9"/>
      <c r="G12" s="9"/>
      <c r="H12" s="9"/>
      <c r="I12" s="9"/>
      <c r="J12" s="9"/>
      <c r="K12" s="9"/>
      <c r="L12" s="9"/>
      <c r="M12" s="9"/>
      <c r="N12" s="9"/>
      <c r="O12" s="5" t="s">
        <v>9</v>
      </c>
      <c r="P12" s="9"/>
      <c r="Q12" s="9"/>
    </row>
    <row r="13" spans="2:17" x14ac:dyDescent="0.25">
      <c r="B13" s="9"/>
      <c r="C13" s="5"/>
      <c r="D13" s="5"/>
      <c r="E13" s="5"/>
      <c r="F13" s="9"/>
      <c r="G13" s="9"/>
      <c r="H13" s="9"/>
      <c r="I13" s="9"/>
      <c r="J13" s="9"/>
      <c r="K13" s="9"/>
      <c r="L13" s="9"/>
      <c r="M13" s="9"/>
      <c r="N13" s="9"/>
      <c r="O13" s="5" t="s">
        <v>10</v>
      </c>
      <c r="P13" s="9"/>
      <c r="Q13" s="9"/>
    </row>
    <row r="14" spans="2:17" x14ac:dyDescent="0.25">
      <c r="B14" s="5"/>
      <c r="C14" s="5"/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/>
      <c r="P14" s="9"/>
      <c r="Q14" s="9"/>
    </row>
    <row r="15" spans="2:17" x14ac:dyDescent="0.25">
      <c r="B15" s="5"/>
      <c r="C15" s="5" t="s">
        <v>11</v>
      </c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9</v>
      </c>
      <c r="P15" s="9" t="str">
        <f>'Rekapitulace stavby'!O14</f>
        <v>Vyplň údaj</v>
      </c>
      <c r="Q15" s="9"/>
    </row>
    <row r="16" spans="2:17" x14ac:dyDescent="0.25">
      <c r="B16" s="5"/>
      <c r="C16" s="9"/>
      <c r="D16" s="9"/>
      <c r="E16" s="9" t="str">
        <f>'Rekapitulace stavby'!D15</f>
        <v>Vyplň údaj</v>
      </c>
      <c r="F16" s="9"/>
      <c r="G16" s="9"/>
      <c r="H16" s="9"/>
      <c r="I16" s="9"/>
      <c r="J16" s="9"/>
      <c r="K16" s="9"/>
      <c r="L16" s="9"/>
      <c r="M16" s="9"/>
      <c r="N16" s="9"/>
      <c r="O16" s="5" t="s">
        <v>10</v>
      </c>
      <c r="P16" s="9" t="str">
        <f>'Rekapitulace stavby'!O15</f>
        <v>Vyplň údaj</v>
      </c>
      <c r="Q16" s="9"/>
    </row>
    <row r="17" spans="2:17" x14ac:dyDescent="0.25">
      <c r="B17" s="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2:17" x14ac:dyDescent="0.25">
      <c r="B18" s="3"/>
      <c r="C18" s="5" t="s">
        <v>13</v>
      </c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  <c r="O18" s="5" t="s">
        <v>9</v>
      </c>
      <c r="P18" s="9"/>
      <c r="Q18" s="9"/>
    </row>
    <row r="19" spans="2:17" x14ac:dyDescent="0.25">
      <c r="B19" s="3"/>
      <c r="C19" s="5"/>
      <c r="D19" s="5"/>
      <c r="E19" s="5"/>
      <c r="F19" s="9"/>
      <c r="G19" s="9"/>
      <c r="H19" s="9"/>
      <c r="I19" s="9"/>
      <c r="J19" s="9"/>
      <c r="K19" s="9"/>
      <c r="L19" s="9"/>
      <c r="M19" s="9"/>
      <c r="N19" s="9"/>
      <c r="O19" s="5" t="s">
        <v>10</v>
      </c>
      <c r="P19" s="9"/>
      <c r="Q19" s="9"/>
    </row>
    <row r="20" spans="2:17" x14ac:dyDescent="0.25">
      <c r="B20" s="3"/>
      <c r="C20" s="5"/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/>
      <c r="P20" s="9"/>
      <c r="Q20" s="9"/>
    </row>
    <row r="21" spans="2:17" x14ac:dyDescent="0.25">
      <c r="B21" s="3"/>
      <c r="C21" s="5" t="s">
        <v>14</v>
      </c>
      <c r="D21" s="5"/>
      <c r="E21" s="121" t="s">
        <v>15</v>
      </c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9"/>
    </row>
    <row r="22" spans="2:17" x14ac:dyDescent="0.25">
      <c r="B22" s="3"/>
      <c r="C22" s="3"/>
      <c r="D22" s="3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3"/>
    </row>
    <row r="23" spans="2:17" ht="15.75" x14ac:dyDescent="0.25">
      <c r="B23" s="78"/>
      <c r="C23" s="3"/>
      <c r="D23" s="3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3"/>
    </row>
    <row r="24" spans="2:17" ht="15.75" x14ac:dyDescent="0.25">
      <c r="B24" s="78"/>
      <c r="C24" s="3"/>
      <c r="D24" s="3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3"/>
    </row>
    <row r="25" spans="2:17" ht="15" customHeight="1" x14ac:dyDescent="0.25">
      <c r="B25" s="5"/>
      <c r="C25" s="122" t="s">
        <v>16</v>
      </c>
      <c r="D25" s="122"/>
      <c r="E25" s="122"/>
      <c r="F25" s="122"/>
      <c r="G25" s="2"/>
      <c r="H25" s="2"/>
      <c r="I25" s="2"/>
      <c r="J25" s="2"/>
      <c r="K25" s="2"/>
      <c r="L25" s="2"/>
      <c r="M25" s="2"/>
      <c r="N25" s="2"/>
      <c r="O25" s="163">
        <f>SUM(O52)</f>
        <v>0</v>
      </c>
      <c r="P25" s="163"/>
      <c r="Q25" s="3"/>
    </row>
    <row r="26" spans="2:17" ht="15" customHeight="1" x14ac:dyDescent="0.25">
      <c r="B26" s="5"/>
      <c r="C26" s="123"/>
      <c r="D26" s="123"/>
      <c r="E26" s="123"/>
      <c r="F26" s="123"/>
      <c r="G26" s="4"/>
      <c r="H26" s="4"/>
      <c r="I26" s="4"/>
      <c r="J26" s="4"/>
      <c r="K26" s="4"/>
      <c r="L26" s="4"/>
      <c r="M26" s="4"/>
      <c r="N26" s="4"/>
      <c r="O26" s="164"/>
      <c r="P26" s="164"/>
      <c r="Q26" s="3"/>
    </row>
    <row r="27" spans="2:17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 t="s">
        <v>18</v>
      </c>
      <c r="M27" s="5"/>
      <c r="N27" s="5" t="s">
        <v>17</v>
      </c>
      <c r="O27" s="5"/>
      <c r="P27" s="32" t="s">
        <v>20</v>
      </c>
      <c r="Q27" s="3"/>
    </row>
    <row r="28" spans="2:17" x14ac:dyDescent="0.25">
      <c r="B28" s="5"/>
      <c r="C28" s="5" t="s">
        <v>44</v>
      </c>
      <c r="D28" s="5"/>
      <c r="E28" s="5" t="s">
        <v>45</v>
      </c>
      <c r="F28" s="5"/>
      <c r="G28" s="6"/>
      <c r="H28" s="5"/>
      <c r="I28" s="5"/>
      <c r="J28" s="5"/>
      <c r="K28" s="5"/>
      <c r="L28" s="33">
        <f>SUM(O25)</f>
        <v>0</v>
      </c>
      <c r="M28" s="5"/>
      <c r="N28" s="6">
        <v>0.21</v>
      </c>
      <c r="O28" s="5"/>
      <c r="P28" s="7">
        <f>SUM(L28/100*21)</f>
        <v>0</v>
      </c>
      <c r="Q28" s="3"/>
    </row>
    <row r="29" spans="2:17" x14ac:dyDescent="0.25">
      <c r="B29" s="3"/>
      <c r="C29" s="5"/>
      <c r="D29" s="5"/>
      <c r="E29" s="48" t="s">
        <v>46</v>
      </c>
      <c r="F29" s="5"/>
      <c r="G29" s="6"/>
      <c r="H29" s="5"/>
      <c r="I29" s="5"/>
      <c r="J29" s="5"/>
      <c r="K29" s="5"/>
      <c r="L29" s="33">
        <v>0</v>
      </c>
      <c r="M29" s="5"/>
      <c r="N29" s="6">
        <v>0.15</v>
      </c>
      <c r="O29" s="5"/>
      <c r="P29" s="7">
        <v>0</v>
      </c>
      <c r="Q29" s="3"/>
    </row>
    <row r="30" spans="2:17" x14ac:dyDescent="0.25">
      <c r="B30" s="3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3"/>
    </row>
    <row r="31" spans="2:17" ht="15" customHeight="1" x14ac:dyDescent="0.25">
      <c r="B31" s="79"/>
      <c r="C31" s="162" t="s">
        <v>21</v>
      </c>
      <c r="D31" s="162"/>
      <c r="E31" s="162"/>
      <c r="F31" s="57"/>
      <c r="G31" s="57"/>
      <c r="H31" s="57"/>
      <c r="I31" s="57"/>
      <c r="J31" s="57"/>
      <c r="K31" s="57"/>
      <c r="L31" s="57"/>
      <c r="M31" s="57" t="s">
        <v>22</v>
      </c>
      <c r="N31" s="57" t="s">
        <v>23</v>
      </c>
      <c r="O31" s="165">
        <f>SUM(L28+P28)</f>
        <v>0</v>
      </c>
      <c r="P31" s="165"/>
      <c r="Q31" s="22"/>
    </row>
    <row r="32" spans="2:17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5" spans="2:17" ht="23.25" x14ac:dyDescent="0.35">
      <c r="B35" s="3"/>
      <c r="C35" s="18" t="s">
        <v>47</v>
      </c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5" t="s">
        <v>25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3"/>
      <c r="Q37" s="3"/>
    </row>
    <row r="38" spans="2:17" x14ac:dyDescent="0.25">
      <c r="B38" s="3"/>
      <c r="C38" s="5"/>
      <c r="D38" s="5"/>
      <c r="E38" s="5" t="str">
        <f>'Rekapitulace stavby'!E5</f>
        <v>ZŠ Hornická, 1. stupeň, Hornická 1325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 t="s">
        <v>43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">
        <v>65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ht="15.75" x14ac:dyDescent="0.25">
      <c r="B41" s="3"/>
      <c r="C41" s="5" t="s">
        <v>66</v>
      </c>
      <c r="D41" s="5"/>
      <c r="E41" s="29"/>
      <c r="F41" s="29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/>
      <c r="D42" s="5"/>
      <c r="E42" s="29" t="s">
        <v>67</v>
      </c>
      <c r="F42" s="29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29"/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x14ac:dyDescent="0.25">
      <c r="B44" s="3"/>
      <c r="C44" s="5" t="s">
        <v>4</v>
      </c>
      <c r="D44" s="5"/>
      <c r="E44" s="5"/>
      <c r="F44" s="60" t="str">
        <f>'Rekapitulace stavby'!E8</f>
        <v>Tachov</v>
      </c>
      <c r="G44" s="5"/>
      <c r="H44" s="5"/>
      <c r="I44" s="5"/>
      <c r="J44" s="5"/>
      <c r="K44" s="5"/>
      <c r="L44" s="5"/>
      <c r="M44" s="5" t="s">
        <v>7</v>
      </c>
      <c r="N44" s="59">
        <f>'Rekapitulace stavby'!O8</f>
        <v>43213</v>
      </c>
      <c r="O44" s="5"/>
      <c r="P44" s="21"/>
      <c r="Q44" s="3"/>
    </row>
    <row r="45" spans="2:17" x14ac:dyDescent="0.25">
      <c r="B45" s="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8</v>
      </c>
      <c r="D46" s="5"/>
      <c r="E46" s="5"/>
      <c r="F46" s="5"/>
      <c r="G46" s="5"/>
      <c r="H46" s="5"/>
      <c r="I46" s="5"/>
      <c r="J46" s="5"/>
      <c r="K46" s="5"/>
      <c r="L46" s="5"/>
      <c r="M46" s="5" t="s">
        <v>13</v>
      </c>
      <c r="N46" s="5"/>
      <c r="O46" s="5"/>
      <c r="P46" s="3"/>
      <c r="Q46" s="3"/>
    </row>
    <row r="47" spans="2:17" x14ac:dyDescent="0.25">
      <c r="B47" s="3"/>
      <c r="C47" s="5" t="s">
        <v>11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128" t="s">
        <v>48</v>
      </c>
      <c r="D49" s="128"/>
      <c r="E49" s="128"/>
      <c r="F49" s="61"/>
      <c r="G49" s="61"/>
      <c r="H49" s="61"/>
      <c r="I49" s="61"/>
      <c r="J49" s="61"/>
      <c r="K49" s="61"/>
      <c r="L49" s="61"/>
      <c r="M49" s="61"/>
      <c r="N49" s="61"/>
      <c r="O49" s="128" t="s">
        <v>49</v>
      </c>
      <c r="P49" s="128"/>
      <c r="Q49" s="9"/>
    </row>
    <row r="50" spans="2:17" x14ac:dyDescent="0.25">
      <c r="B50" s="3"/>
      <c r="C50" s="128"/>
      <c r="D50" s="128"/>
      <c r="E50" s="128"/>
      <c r="F50" s="62"/>
      <c r="G50" s="62"/>
      <c r="H50" s="62"/>
      <c r="I50" s="62"/>
      <c r="J50" s="62"/>
      <c r="K50" s="62"/>
      <c r="L50" s="62"/>
      <c r="M50" s="62"/>
      <c r="N50" s="62"/>
      <c r="O50" s="128"/>
      <c r="P50" s="128"/>
      <c r="Q50" s="49"/>
    </row>
    <row r="51" spans="2:17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2:17" ht="18.75" x14ac:dyDescent="0.3">
      <c r="B52" s="3"/>
      <c r="C52" s="30" t="s">
        <v>50</v>
      </c>
      <c r="D52" s="30"/>
      <c r="E52" s="3"/>
      <c r="F52" s="3"/>
      <c r="G52" s="3"/>
      <c r="H52" s="3"/>
      <c r="I52" s="3"/>
      <c r="J52" s="3"/>
      <c r="K52" s="3"/>
      <c r="L52" s="3"/>
      <c r="M52" s="3"/>
      <c r="N52" s="3"/>
      <c r="O52" s="166">
        <f>SUM(O54:P56)</f>
        <v>0</v>
      </c>
      <c r="P52" s="166"/>
      <c r="Q52" s="3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08"/>
      <c r="P53" s="108"/>
      <c r="Q53" s="3"/>
    </row>
    <row r="54" spans="2:17" ht="15.75" x14ac:dyDescent="0.25">
      <c r="B54" s="3"/>
      <c r="C54" s="50" t="s">
        <v>339</v>
      </c>
      <c r="D54" s="50"/>
      <c r="E54" s="26"/>
      <c r="F54" s="26"/>
      <c r="G54" s="26"/>
      <c r="H54" s="26"/>
      <c r="I54" s="4"/>
      <c r="J54" s="4"/>
      <c r="K54" s="4"/>
      <c r="L54" s="4"/>
      <c r="M54" s="4"/>
      <c r="N54" s="4"/>
      <c r="O54" s="167">
        <f>SUM(N84)</f>
        <v>0</v>
      </c>
      <c r="P54" s="167"/>
      <c r="Q54" s="3"/>
    </row>
    <row r="55" spans="2:17" ht="15.75" x14ac:dyDescent="0.25">
      <c r="B55" s="3"/>
      <c r="C55" s="51" t="s">
        <v>340</v>
      </c>
      <c r="D55" s="51"/>
      <c r="E55" s="27"/>
      <c r="F55" s="27"/>
      <c r="G55" s="27"/>
      <c r="H55" s="27"/>
      <c r="I55" s="28"/>
      <c r="J55" s="28"/>
      <c r="K55" s="28"/>
      <c r="L55" s="28"/>
      <c r="M55" s="28"/>
      <c r="N55" s="28"/>
      <c r="O55" s="161">
        <f>SUM(N106)</f>
        <v>0</v>
      </c>
      <c r="P55" s="161"/>
      <c r="Q55" s="3"/>
    </row>
    <row r="56" spans="2:17" ht="15.75" x14ac:dyDescent="0.25">
      <c r="B56" s="3"/>
      <c r="C56" s="51" t="s">
        <v>341</v>
      </c>
      <c r="D56" s="51"/>
      <c r="E56" s="27"/>
      <c r="F56" s="27"/>
      <c r="G56" s="27"/>
      <c r="H56" s="27"/>
      <c r="I56" s="28"/>
      <c r="J56" s="28"/>
      <c r="K56" s="28"/>
      <c r="L56" s="28"/>
      <c r="M56" s="28"/>
      <c r="N56" s="28"/>
      <c r="O56" s="161">
        <f>SUM(N115)</f>
        <v>0</v>
      </c>
      <c r="P56" s="161"/>
      <c r="Q56" s="3"/>
    </row>
    <row r="57" spans="2:17" ht="15.75" x14ac:dyDescent="0.25">
      <c r="B57" s="3"/>
      <c r="C57" s="52"/>
      <c r="D57" s="52"/>
      <c r="E57" s="31"/>
      <c r="F57" s="31"/>
      <c r="G57" s="31"/>
      <c r="H57" s="31"/>
      <c r="I57" s="3"/>
      <c r="J57" s="3"/>
      <c r="K57" s="3"/>
      <c r="L57" s="3"/>
      <c r="M57" s="3"/>
      <c r="N57" s="3"/>
      <c r="O57" s="153"/>
      <c r="P57" s="153"/>
      <c r="Q57" s="3"/>
    </row>
    <row r="58" spans="2:17" ht="15.75" x14ac:dyDescent="0.25">
      <c r="B58" s="3"/>
      <c r="C58" s="52"/>
      <c r="D58" s="52"/>
      <c r="E58" s="31"/>
      <c r="F58" s="31"/>
      <c r="G58" s="31"/>
      <c r="H58" s="31"/>
      <c r="I58" s="3"/>
      <c r="J58" s="3"/>
      <c r="K58" s="3"/>
      <c r="L58" s="3"/>
      <c r="M58" s="3"/>
      <c r="N58" s="3"/>
      <c r="O58" s="153"/>
      <c r="P58" s="153"/>
      <c r="Q58" s="3"/>
    </row>
    <row r="59" spans="2:17" ht="15.75" x14ac:dyDescent="0.25">
      <c r="B59" s="3"/>
      <c r="C59" s="52"/>
      <c r="D59" s="52"/>
      <c r="E59" s="31"/>
      <c r="F59" s="31"/>
      <c r="G59" s="31"/>
      <c r="H59" s="31"/>
      <c r="I59" s="3"/>
      <c r="J59" s="3"/>
      <c r="K59" s="3"/>
      <c r="L59" s="3"/>
      <c r="M59" s="3"/>
      <c r="N59" s="3"/>
      <c r="O59" s="153"/>
      <c r="P59" s="153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6" spans="2:17" ht="23.25" x14ac:dyDescent="0.35">
      <c r="B66" s="3"/>
      <c r="C66" s="18" t="s">
        <v>51</v>
      </c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2:17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2:17" x14ac:dyDescent="0.25">
      <c r="B68" s="3"/>
      <c r="C68" s="5" t="s">
        <v>25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3"/>
      <c r="P68" s="3"/>
      <c r="Q68" s="3"/>
    </row>
    <row r="69" spans="2:17" x14ac:dyDescent="0.25">
      <c r="B69" s="3"/>
      <c r="C69" s="5"/>
      <c r="D69" s="5"/>
      <c r="E69" s="5" t="str">
        <f>'Rekapitulace stavby'!E5</f>
        <v>ZŠ Hornická, 1. stupeň, Hornická 1325</v>
      </c>
      <c r="F69" s="5"/>
      <c r="G69" s="5"/>
      <c r="H69" s="5"/>
      <c r="I69" s="5"/>
      <c r="J69" s="5"/>
      <c r="K69" s="5"/>
      <c r="L69" s="5"/>
      <c r="M69" s="5"/>
      <c r="N69" s="5"/>
      <c r="O69" s="3"/>
      <c r="P69" s="3"/>
      <c r="Q69" s="3"/>
    </row>
    <row r="70" spans="2:17" x14ac:dyDescent="0.25">
      <c r="B70" s="3"/>
      <c r="C70" s="5" t="s">
        <v>43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">
        <v>65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ht="15.75" x14ac:dyDescent="0.25">
      <c r="B72" s="3"/>
      <c r="C72" s="5" t="s">
        <v>66</v>
      </c>
      <c r="D72" s="5"/>
      <c r="E72" s="29"/>
      <c r="F72" s="29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ht="15.75" x14ac:dyDescent="0.25">
      <c r="B73" s="3"/>
      <c r="C73" s="5"/>
      <c r="D73" s="5"/>
      <c r="E73" s="29" t="s">
        <v>67</v>
      </c>
      <c r="F73" s="29"/>
      <c r="G73" s="5"/>
      <c r="H73" s="5"/>
      <c r="I73" s="5"/>
      <c r="J73" s="5"/>
      <c r="K73" s="5"/>
      <c r="L73" s="5"/>
      <c r="M73" s="5"/>
      <c r="N73" s="59"/>
      <c r="O73" s="3"/>
      <c r="P73" s="3"/>
      <c r="Q73" s="3"/>
    </row>
    <row r="74" spans="2:17" ht="15.75" x14ac:dyDescent="0.25">
      <c r="B74" s="3"/>
      <c r="C74" s="5"/>
      <c r="D74" s="5"/>
      <c r="E74" s="29"/>
      <c r="F74" s="29"/>
      <c r="G74" s="5"/>
      <c r="H74" s="5"/>
      <c r="I74" s="5"/>
      <c r="J74" s="5"/>
      <c r="K74" s="5"/>
      <c r="L74" s="5"/>
      <c r="M74" s="5"/>
      <c r="N74" s="59"/>
      <c r="O74" s="3"/>
      <c r="P74" s="3"/>
      <c r="Q74" s="3"/>
    </row>
    <row r="75" spans="2:17" ht="15.75" x14ac:dyDescent="0.25">
      <c r="B75" s="3"/>
      <c r="C75" s="5" t="s">
        <v>68</v>
      </c>
      <c r="D75" s="5"/>
      <c r="E75" s="29"/>
      <c r="F75" s="59" t="str">
        <f>'Rekapitulace stavby'!E8</f>
        <v>Tachov</v>
      </c>
      <c r="G75" s="5"/>
      <c r="H75" s="5"/>
      <c r="I75" s="5"/>
      <c r="J75" s="5"/>
      <c r="K75" s="5"/>
      <c r="L75" s="5"/>
      <c r="M75" s="5" t="s">
        <v>7</v>
      </c>
      <c r="N75" s="59">
        <f>'Rekapitulace stavby'!O8</f>
        <v>43213</v>
      </c>
      <c r="O75" s="3"/>
      <c r="P75" s="3"/>
      <c r="Q75" s="3"/>
    </row>
    <row r="76" spans="2:17" x14ac:dyDescent="0.25">
      <c r="B76" s="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3"/>
      <c r="P76" s="3"/>
      <c r="Q76" s="3"/>
    </row>
    <row r="77" spans="2:17" x14ac:dyDescent="0.25">
      <c r="B77" s="3"/>
      <c r="C77" s="5" t="s">
        <v>8</v>
      </c>
      <c r="D77" s="5"/>
      <c r="E77" s="5"/>
      <c r="F77" s="5"/>
      <c r="G77" s="5"/>
      <c r="H77" s="5"/>
      <c r="I77" s="5"/>
      <c r="J77" s="5"/>
      <c r="K77" s="5"/>
      <c r="L77" s="5"/>
      <c r="M77" s="5" t="s">
        <v>13</v>
      </c>
      <c r="N77" s="5"/>
      <c r="O77" s="3"/>
      <c r="P77" s="3"/>
      <c r="Q77" s="3"/>
    </row>
    <row r="78" spans="2:17" x14ac:dyDescent="0.25">
      <c r="B78" s="3"/>
      <c r="C78" s="5" t="s">
        <v>11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3"/>
      <c r="P79" s="3"/>
      <c r="Q79" s="3"/>
    </row>
    <row r="80" spans="2:17" ht="15" customHeight="1" x14ac:dyDescent="0.25">
      <c r="B80" s="80"/>
      <c r="C80" s="128" t="s">
        <v>52</v>
      </c>
      <c r="D80" s="128" t="s">
        <v>30</v>
      </c>
      <c r="E80" s="128" t="s">
        <v>26</v>
      </c>
      <c r="F80" s="128"/>
      <c r="G80" s="128" t="s">
        <v>53</v>
      </c>
      <c r="H80" s="128"/>
      <c r="I80" s="128"/>
      <c r="J80" s="128"/>
      <c r="K80" s="128"/>
      <c r="L80" s="128" t="s">
        <v>54</v>
      </c>
      <c r="M80" s="128" t="s">
        <v>55</v>
      </c>
      <c r="N80" s="128" t="s">
        <v>61</v>
      </c>
      <c r="O80" s="129" t="s">
        <v>49</v>
      </c>
      <c r="P80" s="150"/>
      <c r="Q80" s="150"/>
    </row>
    <row r="81" spans="2:17" ht="23.25" customHeight="1" x14ac:dyDescent="0.25">
      <c r="B81" s="80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9"/>
      <c r="P81" s="150"/>
      <c r="Q81" s="150"/>
    </row>
    <row r="82" spans="2:17" ht="15.75" x14ac:dyDescent="0.25">
      <c r="B82" s="3"/>
      <c r="C82" s="12" t="s">
        <v>50</v>
      </c>
      <c r="D82" s="12"/>
      <c r="E82" s="3"/>
      <c r="F82" s="3"/>
      <c r="G82" s="3"/>
      <c r="H82" s="3"/>
      <c r="I82" s="3"/>
      <c r="J82" s="3"/>
      <c r="K82" s="3"/>
      <c r="L82" s="3"/>
      <c r="M82" s="3"/>
      <c r="N82" s="160">
        <f>SUM(N84+N106+N115+N143+N154+N158)</f>
        <v>0</v>
      </c>
      <c r="O82" s="160"/>
      <c r="P82" s="3"/>
      <c r="Q82" s="3"/>
    </row>
    <row r="83" spans="2:17" ht="15.75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160"/>
      <c r="O83" s="160"/>
      <c r="P83" s="3"/>
      <c r="Q83" s="3"/>
    </row>
    <row r="84" spans="2:17" ht="15.75" x14ac:dyDescent="0.25">
      <c r="B84" s="3"/>
      <c r="C84" s="117"/>
      <c r="D84" s="113" t="s">
        <v>58</v>
      </c>
      <c r="E84" s="151">
        <v>734</v>
      </c>
      <c r="F84" s="151"/>
      <c r="G84" s="152" t="s">
        <v>342</v>
      </c>
      <c r="H84" s="152"/>
      <c r="I84" s="152"/>
      <c r="J84" s="152"/>
      <c r="K84" s="118"/>
      <c r="L84" s="41"/>
      <c r="M84" s="41"/>
      <c r="N84" s="153">
        <f>SUM(O85+O87+O89+O91+O93+O96+O98+O100+O102)</f>
        <v>0</v>
      </c>
      <c r="O84" s="153">
        <v>0</v>
      </c>
      <c r="P84" s="23"/>
      <c r="Q84" s="23"/>
    </row>
    <row r="85" spans="2:17" ht="15" customHeight="1" x14ac:dyDescent="0.25">
      <c r="B85" s="3"/>
      <c r="C85" s="34">
        <v>1</v>
      </c>
      <c r="D85" s="34" t="s">
        <v>57</v>
      </c>
      <c r="E85" s="139" t="s">
        <v>343</v>
      </c>
      <c r="F85" s="140"/>
      <c r="G85" s="155" t="s">
        <v>344</v>
      </c>
      <c r="H85" s="149"/>
      <c r="I85" s="149"/>
      <c r="J85" s="149"/>
      <c r="K85" s="156"/>
      <c r="L85" s="35" t="s">
        <v>59</v>
      </c>
      <c r="M85" s="36">
        <v>76</v>
      </c>
      <c r="N85" s="111"/>
      <c r="O85" s="37">
        <f>SUM(M85*N85)</f>
        <v>0</v>
      </c>
      <c r="P85" s="141"/>
      <c r="Q85" s="141"/>
    </row>
    <row r="86" spans="2:17" ht="15.75" customHeight="1" x14ac:dyDescent="0.25">
      <c r="B86" s="3"/>
      <c r="C86" s="38"/>
      <c r="D86" s="39" t="s">
        <v>60</v>
      </c>
      <c r="E86" s="143"/>
      <c r="F86" s="143"/>
      <c r="G86" s="65" t="str">
        <f>G85</f>
        <v>Demontáž armatury závitové se dvěma závity do G 1"</v>
      </c>
      <c r="H86" s="65"/>
      <c r="I86" s="65"/>
      <c r="J86" s="65"/>
      <c r="K86" s="65"/>
      <c r="L86" s="114"/>
      <c r="M86" s="40"/>
      <c r="N86" s="144"/>
      <c r="O86" s="144"/>
      <c r="P86" s="38"/>
      <c r="Q86" s="38"/>
    </row>
    <row r="87" spans="2:17" ht="15" customHeight="1" x14ac:dyDescent="0.25">
      <c r="B87" s="3"/>
      <c r="C87" s="34">
        <v>2</v>
      </c>
      <c r="D87" s="34" t="s">
        <v>57</v>
      </c>
      <c r="E87" s="139" t="s">
        <v>345</v>
      </c>
      <c r="F87" s="140"/>
      <c r="G87" s="149" t="s">
        <v>346</v>
      </c>
      <c r="H87" s="149"/>
      <c r="I87" s="149"/>
      <c r="J87" s="149"/>
      <c r="K87" s="149"/>
      <c r="L87" s="35" t="s">
        <v>59</v>
      </c>
      <c r="M87" s="36">
        <v>76</v>
      </c>
      <c r="N87" s="111"/>
      <c r="O87" s="37">
        <f>SUM(M87*N87)</f>
        <v>0</v>
      </c>
      <c r="P87" s="141"/>
      <c r="Q87" s="141"/>
    </row>
    <row r="88" spans="2:17" ht="15.75" x14ac:dyDescent="0.25">
      <c r="B88" s="3"/>
      <c r="C88" s="38"/>
      <c r="D88" s="39" t="s">
        <v>60</v>
      </c>
      <c r="E88" s="143"/>
      <c r="F88" s="143"/>
      <c r="G88" s="65" t="str">
        <f>G87</f>
        <v>Montáž armatury závitové s jedním závitem</v>
      </c>
      <c r="H88" s="65"/>
      <c r="I88" s="65"/>
      <c r="J88" s="65"/>
      <c r="K88" s="65"/>
      <c r="L88" s="114"/>
      <c r="M88" s="40"/>
      <c r="N88" s="144"/>
      <c r="O88" s="144"/>
      <c r="P88" s="38"/>
      <c r="Q88" s="38"/>
    </row>
    <row r="89" spans="2:17" ht="15" customHeight="1" x14ac:dyDescent="0.25">
      <c r="B89" s="3"/>
      <c r="C89" s="34">
        <v>3</v>
      </c>
      <c r="D89" s="34" t="s">
        <v>57</v>
      </c>
      <c r="E89" s="139" t="s">
        <v>347</v>
      </c>
      <c r="F89" s="140"/>
      <c r="G89" s="149" t="s">
        <v>348</v>
      </c>
      <c r="H89" s="149"/>
      <c r="I89" s="149"/>
      <c r="J89" s="149"/>
      <c r="K89" s="149"/>
      <c r="L89" s="35" t="s">
        <v>59</v>
      </c>
      <c r="M89" s="36">
        <v>45</v>
      </c>
      <c r="N89" s="111"/>
      <c r="O89" s="37">
        <f>SUM(M89*N89)</f>
        <v>0</v>
      </c>
      <c r="P89" s="141"/>
      <c r="Q89" s="141"/>
    </row>
    <row r="90" spans="2:17" ht="15.75" x14ac:dyDescent="0.25">
      <c r="B90" s="3"/>
      <c r="C90" s="38"/>
      <c r="D90" s="39" t="s">
        <v>60</v>
      </c>
      <c r="E90" s="143"/>
      <c r="F90" s="143"/>
      <c r="G90" s="65" t="str">
        <f>G89</f>
        <v>Montáž armatury závitové se dvěma závity G 3/8</v>
      </c>
      <c r="H90" s="65"/>
      <c r="I90" s="65"/>
      <c r="J90" s="65"/>
      <c r="K90" s="65"/>
      <c r="L90" s="114"/>
      <c r="M90" s="40"/>
      <c r="N90" s="144"/>
      <c r="O90" s="144"/>
      <c r="P90" s="38"/>
      <c r="Q90" s="38"/>
    </row>
    <row r="91" spans="2:17" ht="15" customHeight="1" x14ac:dyDescent="0.25">
      <c r="B91" s="3"/>
      <c r="C91" s="34">
        <v>4</v>
      </c>
      <c r="D91" s="34" t="s">
        <v>57</v>
      </c>
      <c r="E91" s="139" t="s">
        <v>349</v>
      </c>
      <c r="F91" s="140"/>
      <c r="G91" s="149" t="s">
        <v>350</v>
      </c>
      <c r="H91" s="149"/>
      <c r="I91" s="149"/>
      <c r="J91" s="149"/>
      <c r="K91" s="149"/>
      <c r="L91" s="35" t="s">
        <v>59</v>
      </c>
      <c r="M91" s="36">
        <v>31</v>
      </c>
      <c r="N91" s="111"/>
      <c r="O91" s="37">
        <f>SUM(N91*M91)</f>
        <v>0</v>
      </c>
      <c r="P91" s="141"/>
      <c r="Q91" s="141"/>
    </row>
    <row r="92" spans="2:17" ht="15.75" x14ac:dyDescent="0.25">
      <c r="B92" s="3"/>
      <c r="C92" s="38"/>
      <c r="D92" s="39" t="s">
        <v>60</v>
      </c>
      <c r="E92" s="143"/>
      <c r="F92" s="143"/>
      <c r="G92" s="65" t="str">
        <f>G91</f>
        <v>Montáž armatury závitové se dvěma závity G 1/2</v>
      </c>
      <c r="H92" s="65"/>
      <c r="I92" s="65"/>
      <c r="J92" s="65"/>
      <c r="K92" s="65"/>
      <c r="L92" s="114"/>
      <c r="M92" s="40"/>
      <c r="N92" s="144"/>
      <c r="O92" s="144"/>
      <c r="P92" s="38"/>
      <c r="Q92" s="38"/>
    </row>
    <row r="93" spans="2:17" ht="27.75" customHeight="1" x14ac:dyDescent="0.25">
      <c r="B93" s="3"/>
      <c r="C93" s="34">
        <v>5</v>
      </c>
      <c r="D93" s="34" t="s">
        <v>57</v>
      </c>
      <c r="E93" s="139" t="s">
        <v>351</v>
      </c>
      <c r="F93" s="140"/>
      <c r="G93" s="142" t="s">
        <v>352</v>
      </c>
      <c r="H93" s="142"/>
      <c r="I93" s="142"/>
      <c r="J93" s="142"/>
      <c r="K93" s="142"/>
      <c r="L93" s="35" t="s">
        <v>59</v>
      </c>
      <c r="M93" s="36">
        <v>45</v>
      </c>
      <c r="N93" s="111"/>
      <c r="O93" s="37">
        <f>SUM(N93*M93)</f>
        <v>0</v>
      </c>
      <c r="P93" s="141"/>
      <c r="Q93" s="141"/>
    </row>
    <row r="94" spans="2:17" ht="23.25" customHeight="1" x14ac:dyDescent="0.25">
      <c r="B94" s="3"/>
      <c r="C94" s="38"/>
      <c r="D94" s="39" t="s">
        <v>60</v>
      </c>
      <c r="E94" s="143"/>
      <c r="F94" s="143"/>
      <c r="G94" s="159" t="str">
        <f>G93</f>
        <v>Ventil závitový termostatický RA-N dvouregulační G 3/8 PN 16 do 110°C bez hlavice ovládání</v>
      </c>
      <c r="H94" s="159"/>
      <c r="I94" s="159"/>
      <c r="J94" s="159"/>
      <c r="K94" s="159"/>
      <c r="L94" s="114"/>
      <c r="M94" s="40"/>
      <c r="N94" s="144"/>
      <c r="O94" s="144"/>
      <c r="P94" s="38"/>
      <c r="Q94" s="38"/>
    </row>
    <row r="95" spans="2:17" x14ac:dyDescent="0.25">
      <c r="B95" s="3"/>
      <c r="C95" s="3"/>
      <c r="D95" s="3"/>
      <c r="E95" s="3"/>
      <c r="F95" s="3"/>
      <c r="G95" s="44"/>
      <c r="H95" s="44"/>
      <c r="I95" s="44"/>
      <c r="J95" s="44"/>
      <c r="K95" s="44"/>
      <c r="L95" s="3"/>
      <c r="M95" s="3"/>
      <c r="N95" s="3"/>
      <c r="O95" s="3"/>
      <c r="P95" s="3"/>
      <c r="Q95" s="3"/>
    </row>
    <row r="96" spans="2:17" ht="24" customHeight="1" x14ac:dyDescent="0.25">
      <c r="B96" s="3"/>
      <c r="C96" s="34">
        <v>6</v>
      </c>
      <c r="D96" s="34" t="s">
        <v>57</v>
      </c>
      <c r="E96" s="139" t="s">
        <v>353</v>
      </c>
      <c r="F96" s="140"/>
      <c r="G96" s="142" t="s">
        <v>354</v>
      </c>
      <c r="H96" s="142"/>
      <c r="I96" s="142"/>
      <c r="J96" s="142"/>
      <c r="K96" s="142"/>
      <c r="L96" s="35" t="s">
        <v>59</v>
      </c>
      <c r="M96" s="36">
        <v>31</v>
      </c>
      <c r="N96" s="111"/>
      <c r="O96" s="37">
        <f>SUM(M96*N96)</f>
        <v>0</v>
      </c>
      <c r="P96" s="141"/>
      <c r="Q96" s="141"/>
    </row>
    <row r="97" spans="2:17" ht="21" customHeight="1" x14ac:dyDescent="0.25">
      <c r="B97" s="3"/>
      <c r="C97" s="38"/>
      <c r="D97" s="39" t="s">
        <v>60</v>
      </c>
      <c r="E97" s="143"/>
      <c r="F97" s="143"/>
      <c r="G97" s="145" t="str">
        <f>G96</f>
        <v>Ventil závitový termostatický RA-N dvouregulační G 1/2 PN 16 do 110°C bez hlavice ovládání</v>
      </c>
      <c r="H97" s="145"/>
      <c r="I97" s="145"/>
      <c r="J97" s="145"/>
      <c r="K97" s="145"/>
      <c r="L97" s="114"/>
      <c r="M97" s="40"/>
      <c r="N97" s="144"/>
      <c r="O97" s="144"/>
      <c r="P97" s="38"/>
      <c r="Q97" s="38"/>
    </row>
    <row r="98" spans="2:17" ht="15" customHeight="1" x14ac:dyDescent="0.25">
      <c r="B98" s="3"/>
      <c r="C98" s="34">
        <v>7</v>
      </c>
      <c r="D98" s="34" t="s">
        <v>57</v>
      </c>
      <c r="E98" s="139" t="s">
        <v>355</v>
      </c>
      <c r="F98" s="140"/>
      <c r="G98" s="149" t="s">
        <v>356</v>
      </c>
      <c r="H98" s="149"/>
      <c r="I98" s="149"/>
      <c r="J98" s="149"/>
      <c r="K98" s="149"/>
      <c r="L98" s="35" t="s">
        <v>59</v>
      </c>
      <c r="M98" s="36">
        <v>76</v>
      </c>
      <c r="N98" s="111"/>
      <c r="O98" s="37">
        <f>SUM(M98*N98)</f>
        <v>0</v>
      </c>
      <c r="P98" s="141"/>
      <c r="Q98" s="141"/>
    </row>
    <row r="99" spans="2:17" ht="15.75" x14ac:dyDescent="0.25">
      <c r="B99" s="3"/>
      <c r="C99" s="38"/>
      <c r="D99" s="39" t="s">
        <v>60</v>
      </c>
      <c r="E99" s="143"/>
      <c r="F99" s="143"/>
      <c r="G99" s="65" t="str">
        <f>G98</f>
        <v>Termostatická hlavice kapalinová RAE</v>
      </c>
      <c r="H99" s="65"/>
      <c r="I99" s="65"/>
      <c r="J99" s="65"/>
      <c r="K99" s="65"/>
      <c r="L99" s="114"/>
      <c r="M99" s="40"/>
      <c r="N99" s="144"/>
      <c r="O99" s="144"/>
      <c r="P99" s="38"/>
      <c r="Q99" s="38"/>
    </row>
    <row r="100" spans="2:17" ht="15" customHeight="1" x14ac:dyDescent="0.25">
      <c r="B100" s="3"/>
      <c r="C100" s="34">
        <v>8</v>
      </c>
      <c r="D100" s="34" t="s">
        <v>57</v>
      </c>
      <c r="E100" s="139" t="s">
        <v>357</v>
      </c>
      <c r="F100" s="140"/>
      <c r="G100" s="149" t="s">
        <v>358</v>
      </c>
      <c r="H100" s="149"/>
      <c r="I100" s="149"/>
      <c r="J100" s="149"/>
      <c r="K100" s="149"/>
      <c r="L100" s="35" t="s">
        <v>59</v>
      </c>
      <c r="M100" s="36">
        <v>76</v>
      </c>
      <c r="N100" s="111"/>
      <c r="O100" s="37">
        <f>SUM(M100*N100)</f>
        <v>0</v>
      </c>
      <c r="P100" s="141"/>
      <c r="Q100" s="141"/>
    </row>
    <row r="101" spans="2:17" ht="15.75" x14ac:dyDescent="0.25">
      <c r="B101" s="3"/>
      <c r="C101" s="38"/>
      <c r="D101" s="39" t="s">
        <v>60</v>
      </c>
      <c r="E101" s="143"/>
      <c r="F101" s="143"/>
      <c r="G101" s="65" t="str">
        <f>G100</f>
        <v>Pojistka proti odcizení</v>
      </c>
      <c r="H101" s="65"/>
      <c r="I101" s="65"/>
      <c r="J101" s="65"/>
      <c r="K101" s="65"/>
      <c r="L101" s="114"/>
      <c r="M101" s="40"/>
      <c r="N101" s="144"/>
      <c r="O101" s="144"/>
      <c r="P101" s="38"/>
      <c r="Q101" s="38"/>
    </row>
    <row r="102" spans="2:17" ht="15" customHeight="1" x14ac:dyDescent="0.25">
      <c r="B102" s="3"/>
      <c r="C102" s="34">
        <v>9</v>
      </c>
      <c r="D102" s="34" t="s">
        <v>57</v>
      </c>
      <c r="E102" s="139" t="s">
        <v>357</v>
      </c>
      <c r="F102" s="140"/>
      <c r="G102" s="149" t="s">
        <v>359</v>
      </c>
      <c r="H102" s="149"/>
      <c r="I102" s="149"/>
      <c r="J102" s="149"/>
      <c r="K102" s="149"/>
      <c r="L102" s="35" t="s">
        <v>59</v>
      </c>
      <c r="M102" s="36">
        <v>76</v>
      </c>
      <c r="N102" s="111"/>
      <c r="O102" s="37">
        <f>SUM(M102*N102)</f>
        <v>0</v>
      </c>
      <c r="P102" s="141"/>
      <c r="Q102" s="141"/>
    </row>
    <row r="103" spans="2:17" ht="15.75" x14ac:dyDescent="0.25">
      <c r="B103" s="3"/>
      <c r="C103" s="38"/>
      <c r="D103" s="39" t="s">
        <v>60</v>
      </c>
      <c r="E103" s="143"/>
      <c r="F103" s="143"/>
      <c r="G103" s="65" t="str">
        <f>G102</f>
        <v>Úprava stávající přípojky OT (vč. mat.)</v>
      </c>
      <c r="H103" s="65"/>
      <c r="I103" s="65"/>
      <c r="J103" s="65"/>
      <c r="K103" s="65"/>
      <c r="L103" s="114"/>
      <c r="M103" s="40"/>
      <c r="N103" s="144"/>
      <c r="O103" s="144"/>
      <c r="P103" s="38"/>
      <c r="Q103" s="38"/>
    </row>
    <row r="104" spans="2:17" ht="15" customHeight="1" x14ac:dyDescent="0.25">
      <c r="B104" s="3"/>
      <c r="C104" s="3"/>
      <c r="D104" s="3"/>
      <c r="E104" s="3"/>
      <c r="F104" s="3"/>
      <c r="G104" s="44"/>
      <c r="H104" s="44"/>
      <c r="I104" s="44"/>
      <c r="J104" s="44"/>
      <c r="K104" s="44"/>
      <c r="L104" s="3"/>
      <c r="M104" s="3"/>
      <c r="N104" s="3"/>
      <c r="O104" s="3"/>
      <c r="P104" s="3"/>
      <c r="Q104" s="3"/>
    </row>
    <row r="105" spans="2:17" x14ac:dyDescent="0.25">
      <c r="B105" s="3"/>
      <c r="C105" s="3"/>
      <c r="D105" s="3"/>
      <c r="E105" s="3"/>
      <c r="F105" s="3"/>
      <c r="G105" s="44"/>
      <c r="H105" s="44"/>
      <c r="I105" s="44"/>
      <c r="J105" s="44"/>
      <c r="K105" s="44"/>
      <c r="L105" s="3"/>
      <c r="M105" s="3"/>
      <c r="N105" s="3"/>
      <c r="O105" s="3"/>
      <c r="P105" s="3"/>
      <c r="Q105" s="3"/>
    </row>
    <row r="106" spans="2:17" ht="15.75" x14ac:dyDescent="0.25">
      <c r="B106" s="3"/>
      <c r="C106" s="117"/>
      <c r="D106" s="113" t="s">
        <v>58</v>
      </c>
      <c r="E106" s="151">
        <v>735</v>
      </c>
      <c r="F106" s="151"/>
      <c r="G106" s="152" t="s">
        <v>342</v>
      </c>
      <c r="H106" s="152"/>
      <c r="I106" s="152"/>
      <c r="J106" s="152"/>
      <c r="K106" s="118"/>
      <c r="L106" s="41"/>
      <c r="M106" s="41"/>
      <c r="N106" s="158">
        <f>SUM(O107+O109+O111)</f>
        <v>0</v>
      </c>
      <c r="O106" s="158">
        <v>0</v>
      </c>
      <c r="P106" s="23"/>
      <c r="Q106" s="23"/>
    </row>
    <row r="107" spans="2:17" ht="15" customHeight="1" x14ac:dyDescent="0.25">
      <c r="B107" s="3"/>
      <c r="C107" s="34">
        <v>10</v>
      </c>
      <c r="D107" s="34" t="s">
        <v>57</v>
      </c>
      <c r="E107" s="139" t="s">
        <v>360</v>
      </c>
      <c r="F107" s="140"/>
      <c r="G107" s="155" t="s">
        <v>361</v>
      </c>
      <c r="H107" s="149"/>
      <c r="I107" s="149"/>
      <c r="J107" s="149"/>
      <c r="K107" s="156"/>
      <c r="L107" s="35" t="s">
        <v>59</v>
      </c>
      <c r="M107" s="36">
        <v>76</v>
      </c>
      <c r="N107" s="111"/>
      <c r="O107" s="37">
        <f>SUM(N107*M107)</f>
        <v>0</v>
      </c>
      <c r="P107" s="141"/>
      <c r="Q107" s="141"/>
    </row>
    <row r="108" spans="2:17" ht="15.75" x14ac:dyDescent="0.25">
      <c r="B108" s="3"/>
      <c r="C108" s="38"/>
      <c r="D108" s="39" t="s">
        <v>60</v>
      </c>
      <c r="E108" s="143"/>
      <c r="F108" s="143"/>
      <c r="G108" s="65" t="s">
        <v>70</v>
      </c>
      <c r="H108" s="65"/>
      <c r="I108" s="65"/>
      <c r="J108" s="65"/>
      <c r="K108" s="65"/>
      <c r="L108" s="114"/>
      <c r="M108" s="40"/>
      <c r="N108" s="144"/>
      <c r="O108" s="144"/>
      <c r="P108" s="38"/>
      <c r="Q108" s="38"/>
    </row>
    <row r="109" spans="2:17" ht="15" customHeight="1" x14ac:dyDescent="0.25">
      <c r="B109" s="3"/>
      <c r="C109" s="34">
        <v>11</v>
      </c>
      <c r="D109" s="34" t="s">
        <v>57</v>
      </c>
      <c r="E109" s="139" t="s">
        <v>362</v>
      </c>
      <c r="F109" s="140"/>
      <c r="G109" s="149" t="s">
        <v>363</v>
      </c>
      <c r="H109" s="149"/>
      <c r="I109" s="149"/>
      <c r="J109" s="149"/>
      <c r="K109" s="149"/>
      <c r="L109" s="35" t="s">
        <v>63</v>
      </c>
      <c r="M109" s="36">
        <v>2</v>
      </c>
      <c r="N109" s="111"/>
      <c r="O109" s="37">
        <f>SUM(N109*M109)</f>
        <v>0</v>
      </c>
      <c r="P109" s="141"/>
      <c r="Q109" s="141"/>
    </row>
    <row r="110" spans="2:17" ht="15.75" x14ac:dyDescent="0.25">
      <c r="B110" s="3"/>
      <c r="C110" s="38"/>
      <c r="D110" s="39" t="s">
        <v>60</v>
      </c>
      <c r="E110" s="143"/>
      <c r="F110" s="143"/>
      <c r="G110" s="65" t="s">
        <v>71</v>
      </c>
      <c r="H110" s="65"/>
      <c r="I110" s="65"/>
      <c r="J110" s="65"/>
      <c r="K110" s="65"/>
      <c r="L110" s="114"/>
      <c r="M110" s="40"/>
      <c r="N110" s="144"/>
      <c r="O110" s="144"/>
      <c r="P110" s="38"/>
      <c r="Q110" s="38"/>
    </row>
    <row r="111" spans="2:17" ht="15" customHeight="1" x14ac:dyDescent="0.25">
      <c r="B111" s="3"/>
      <c r="C111" s="34">
        <v>12</v>
      </c>
      <c r="D111" s="34" t="s">
        <v>57</v>
      </c>
      <c r="E111" s="139" t="s">
        <v>364</v>
      </c>
      <c r="F111" s="140"/>
      <c r="G111" s="149" t="s">
        <v>365</v>
      </c>
      <c r="H111" s="149"/>
      <c r="I111" s="149"/>
      <c r="J111" s="149"/>
      <c r="K111" s="149"/>
      <c r="L111" s="35" t="s">
        <v>366</v>
      </c>
      <c r="M111" s="36">
        <v>1</v>
      </c>
      <c r="N111" s="111"/>
      <c r="O111" s="37">
        <f>SUM(N111*M111)</f>
        <v>0</v>
      </c>
      <c r="P111" s="141"/>
      <c r="Q111" s="141"/>
    </row>
    <row r="112" spans="2:17" ht="15.75" x14ac:dyDescent="0.25">
      <c r="B112" s="3"/>
      <c r="C112" s="38"/>
      <c r="D112" s="39" t="s">
        <v>60</v>
      </c>
      <c r="E112" s="143"/>
      <c r="F112" s="143"/>
      <c r="G112" s="65" t="s">
        <v>72</v>
      </c>
      <c r="H112" s="65"/>
      <c r="I112" s="65"/>
      <c r="J112" s="65"/>
      <c r="K112" s="65"/>
      <c r="L112" s="114"/>
      <c r="M112" s="40"/>
      <c r="N112" s="144"/>
      <c r="O112" s="144"/>
      <c r="P112" s="38"/>
      <c r="Q112" s="38"/>
    </row>
    <row r="113" spans="2:17" x14ac:dyDescent="0.25">
      <c r="B113" s="3"/>
      <c r="C113" s="42"/>
      <c r="D113" s="42"/>
      <c r="E113" s="146"/>
      <c r="F113" s="147"/>
      <c r="G113" s="148"/>
      <c r="H113" s="148"/>
      <c r="I113" s="148"/>
      <c r="J113" s="148"/>
      <c r="K113" s="148"/>
      <c r="L113" s="53"/>
      <c r="M113" s="43"/>
      <c r="N113" s="119"/>
      <c r="O113" s="54"/>
      <c r="P113" s="141"/>
      <c r="Q113" s="141"/>
    </row>
    <row r="114" spans="2:17" x14ac:dyDescent="0.25">
      <c r="B114" s="3"/>
      <c r="C114" s="3"/>
      <c r="D114" s="3"/>
      <c r="E114" s="3"/>
      <c r="F114" s="3"/>
      <c r="G114" s="44"/>
      <c r="H114" s="44"/>
      <c r="I114" s="44"/>
      <c r="J114" s="44"/>
      <c r="K114" s="44"/>
      <c r="L114" s="3"/>
      <c r="M114" s="3"/>
      <c r="N114" s="3"/>
      <c r="O114" s="3"/>
      <c r="P114" s="3"/>
      <c r="Q114" s="3"/>
    </row>
    <row r="115" spans="2:17" ht="15.75" x14ac:dyDescent="0.25">
      <c r="B115" s="3"/>
      <c r="C115" s="45"/>
      <c r="D115" s="46" t="s">
        <v>58</v>
      </c>
      <c r="E115" s="138" t="s">
        <v>367</v>
      </c>
      <c r="F115" s="138"/>
      <c r="G115" s="118" t="s">
        <v>368</v>
      </c>
      <c r="H115" s="118"/>
      <c r="I115" s="118"/>
      <c r="J115" s="118"/>
      <c r="K115" s="64"/>
      <c r="L115" s="41"/>
      <c r="M115" s="41"/>
      <c r="N115" s="137">
        <f>SUM(O116+O118+O126+O128+O130+O132+O134)</f>
        <v>0</v>
      </c>
      <c r="O115" s="137">
        <v>0</v>
      </c>
      <c r="P115" s="23"/>
      <c r="Q115" s="23"/>
    </row>
    <row r="116" spans="2:17" ht="24" customHeight="1" x14ac:dyDescent="0.25">
      <c r="B116" s="3"/>
      <c r="C116" s="34">
        <v>13</v>
      </c>
      <c r="D116" s="34" t="s">
        <v>57</v>
      </c>
      <c r="E116" s="139" t="s">
        <v>369</v>
      </c>
      <c r="F116" s="140"/>
      <c r="G116" s="142" t="s">
        <v>370</v>
      </c>
      <c r="H116" s="142"/>
      <c r="I116" s="142"/>
      <c r="J116" s="142"/>
      <c r="K116" s="142"/>
      <c r="L116" s="35" t="s">
        <v>366</v>
      </c>
      <c r="M116" s="36">
        <v>1</v>
      </c>
      <c r="N116" s="111"/>
      <c r="O116" s="37">
        <f>SUM(M116*N116)</f>
        <v>0</v>
      </c>
      <c r="P116" s="141"/>
      <c r="Q116" s="141"/>
    </row>
    <row r="117" spans="2:17" ht="23.25" customHeight="1" x14ac:dyDescent="0.25">
      <c r="B117" s="3"/>
      <c r="C117" s="38"/>
      <c r="D117" s="39" t="s">
        <v>60</v>
      </c>
      <c r="E117" s="143"/>
      <c r="F117" s="143"/>
      <c r="G117" s="145" t="str">
        <f>G116</f>
        <v>Likvidace odpadů, doprava a skládkování vč. demontáží a montáží krytů radiátorů</v>
      </c>
      <c r="H117" s="145"/>
      <c r="I117" s="145"/>
      <c r="J117" s="145"/>
      <c r="K117" s="145"/>
      <c r="L117" s="114"/>
      <c r="M117" s="40"/>
      <c r="N117" s="144"/>
      <c r="O117" s="144"/>
      <c r="P117" s="38"/>
      <c r="Q117" s="38"/>
    </row>
    <row r="118" spans="2:17" ht="14.25" customHeight="1" x14ac:dyDescent="0.25">
      <c r="B118" s="3"/>
      <c r="C118" s="34">
        <v>14</v>
      </c>
      <c r="D118" s="34" t="s">
        <v>57</v>
      </c>
      <c r="E118" s="139" t="s">
        <v>369</v>
      </c>
      <c r="F118" s="140"/>
      <c r="G118" s="149" t="s">
        <v>73</v>
      </c>
      <c r="H118" s="149"/>
      <c r="I118" s="149"/>
      <c r="J118" s="149"/>
      <c r="K118" s="149"/>
      <c r="L118" s="35" t="s">
        <v>366</v>
      </c>
      <c r="M118" s="36">
        <v>1</v>
      </c>
      <c r="N118" s="111"/>
      <c r="O118" s="37">
        <f>SUM(M118*N118)</f>
        <v>0</v>
      </c>
      <c r="P118" s="141"/>
      <c r="Q118" s="141"/>
    </row>
    <row r="119" spans="2:17" ht="15.75" x14ac:dyDescent="0.25">
      <c r="B119" s="3"/>
      <c r="C119" s="38"/>
      <c r="D119" s="39" t="s">
        <v>60</v>
      </c>
      <c r="E119" s="157"/>
      <c r="F119" s="157"/>
      <c r="G119" s="65" t="str">
        <f>G118</f>
        <v>Provozní zkoušky a revize</v>
      </c>
      <c r="H119" s="65"/>
      <c r="I119" s="65"/>
      <c r="J119" s="65"/>
      <c r="K119" s="65"/>
      <c r="L119" s="114"/>
      <c r="M119" s="40"/>
      <c r="N119" s="144"/>
      <c r="O119" s="144"/>
      <c r="P119" s="38"/>
      <c r="Q119" s="38"/>
    </row>
    <row r="120" spans="2:17" ht="15.75" x14ac:dyDescent="0.25">
      <c r="B120" s="3"/>
      <c r="C120" s="38"/>
      <c r="D120" s="39"/>
      <c r="E120" s="116"/>
      <c r="F120" s="116"/>
      <c r="G120" s="70"/>
      <c r="H120" s="70"/>
      <c r="I120" s="70"/>
      <c r="J120" s="70"/>
      <c r="K120" s="70"/>
      <c r="L120" s="114"/>
      <c r="M120" s="40"/>
      <c r="N120" s="115"/>
      <c r="O120" s="115"/>
      <c r="P120" s="38"/>
      <c r="Q120" s="38"/>
    </row>
    <row r="121" spans="2:17" ht="15.75" x14ac:dyDescent="0.25">
      <c r="B121" s="3"/>
      <c r="C121" s="38"/>
      <c r="D121" s="39"/>
      <c r="E121" s="116"/>
      <c r="F121" s="116"/>
      <c r="G121" s="70"/>
      <c r="H121" s="70"/>
      <c r="I121" s="70"/>
      <c r="J121" s="70"/>
      <c r="K121" s="70"/>
      <c r="L121" s="114"/>
      <c r="M121" s="40"/>
      <c r="N121" s="115"/>
      <c r="O121" s="115"/>
      <c r="P121" s="38"/>
      <c r="Q121" s="38"/>
    </row>
    <row r="122" spans="2:17" ht="15.75" x14ac:dyDescent="0.25">
      <c r="B122" s="3"/>
      <c r="C122" s="38"/>
      <c r="D122" s="39"/>
      <c r="E122" s="116"/>
      <c r="F122" s="116"/>
      <c r="G122" s="70"/>
      <c r="H122" s="70"/>
      <c r="I122" s="70"/>
      <c r="J122" s="70"/>
      <c r="K122" s="70"/>
      <c r="L122" s="114"/>
      <c r="M122" s="40"/>
      <c r="N122" s="115"/>
      <c r="O122" s="115"/>
      <c r="P122" s="38"/>
      <c r="Q122" s="38"/>
    </row>
    <row r="123" spans="2:17" ht="15.75" x14ac:dyDescent="0.25">
      <c r="B123" s="3"/>
      <c r="C123" s="38"/>
      <c r="D123" s="39"/>
      <c r="E123" s="116"/>
      <c r="F123" s="116"/>
      <c r="G123" s="70"/>
      <c r="H123" s="70"/>
      <c r="I123" s="70"/>
      <c r="J123" s="70"/>
      <c r="K123" s="70"/>
      <c r="L123" s="114"/>
      <c r="M123" s="40"/>
      <c r="N123" s="115"/>
      <c r="O123" s="115"/>
      <c r="P123" s="38"/>
      <c r="Q123" s="38"/>
    </row>
    <row r="124" spans="2:17" ht="15.75" x14ac:dyDescent="0.25">
      <c r="B124" s="3"/>
      <c r="C124" s="38"/>
      <c r="D124" s="39"/>
      <c r="E124" s="116"/>
      <c r="F124" s="116"/>
      <c r="G124" s="70"/>
      <c r="H124" s="70"/>
      <c r="I124" s="70"/>
      <c r="J124" s="70"/>
      <c r="K124" s="70"/>
      <c r="L124" s="114"/>
      <c r="M124" s="40"/>
      <c r="N124" s="115"/>
      <c r="O124" s="115"/>
      <c r="P124" s="38"/>
      <c r="Q124" s="38"/>
    </row>
    <row r="125" spans="2:17" ht="15.75" x14ac:dyDescent="0.25">
      <c r="B125" s="3"/>
      <c r="C125" s="38"/>
      <c r="D125" s="39"/>
      <c r="E125" s="116"/>
      <c r="F125" s="116"/>
      <c r="G125" s="70"/>
      <c r="H125" s="70"/>
      <c r="I125" s="70"/>
      <c r="J125" s="70"/>
      <c r="K125" s="70"/>
      <c r="L125" s="114"/>
      <c r="M125" s="40"/>
      <c r="N125" s="115"/>
      <c r="O125" s="115"/>
      <c r="P125" s="38"/>
      <c r="Q125" s="38"/>
    </row>
    <row r="126" spans="2:17" ht="15" customHeight="1" x14ac:dyDescent="0.25">
      <c r="B126" s="3"/>
      <c r="C126" s="34">
        <v>15</v>
      </c>
      <c r="D126" s="34" t="s">
        <v>57</v>
      </c>
      <c r="E126" s="139" t="s">
        <v>369</v>
      </c>
      <c r="F126" s="140"/>
      <c r="G126" s="149" t="s">
        <v>371</v>
      </c>
      <c r="H126" s="149"/>
      <c r="I126" s="149"/>
      <c r="J126" s="149"/>
      <c r="K126" s="149"/>
      <c r="L126" s="35" t="s">
        <v>59</v>
      </c>
      <c r="M126" s="36">
        <v>1</v>
      </c>
      <c r="N126" s="111"/>
      <c r="O126" s="37">
        <f>SUM(M126*N126)</f>
        <v>0</v>
      </c>
      <c r="P126" s="141"/>
      <c r="Q126" s="141"/>
    </row>
    <row r="127" spans="2:17" ht="15.75" x14ac:dyDescent="0.25">
      <c r="B127" s="3"/>
      <c r="C127" s="38"/>
      <c r="D127" s="39" t="s">
        <v>60</v>
      </c>
      <c r="E127" s="143"/>
      <c r="F127" s="143"/>
      <c r="G127" s="65" t="str">
        <f>G126</f>
        <v>Oběhové čerpadlo Magna1 32‑80</v>
      </c>
      <c r="H127" s="65"/>
      <c r="I127" s="65"/>
      <c r="J127" s="65"/>
      <c r="K127" s="65"/>
      <c r="L127" s="114"/>
      <c r="M127" s="40"/>
      <c r="N127" s="144"/>
      <c r="O127" s="144"/>
      <c r="P127" s="38"/>
      <c r="Q127" s="38"/>
    </row>
    <row r="128" spans="2:17" ht="15" customHeight="1" x14ac:dyDescent="0.25">
      <c r="B128" s="3"/>
      <c r="C128" s="34">
        <v>16</v>
      </c>
      <c r="D128" s="34" t="s">
        <v>57</v>
      </c>
      <c r="E128" s="139" t="s">
        <v>369</v>
      </c>
      <c r="F128" s="140"/>
      <c r="G128" s="155" t="s">
        <v>372</v>
      </c>
      <c r="H128" s="149"/>
      <c r="I128" s="149"/>
      <c r="J128" s="149"/>
      <c r="K128" s="156"/>
      <c r="L128" s="35" t="s">
        <v>59</v>
      </c>
      <c r="M128" s="36">
        <v>1</v>
      </c>
      <c r="N128" s="111"/>
      <c r="O128" s="37">
        <f>SUM(M128*N128)</f>
        <v>0</v>
      </c>
      <c r="P128" s="141"/>
      <c r="Q128" s="141"/>
    </row>
    <row r="129" spans="2:17" ht="15.75" x14ac:dyDescent="0.25">
      <c r="B129" s="3"/>
      <c r="C129" s="38"/>
      <c r="D129" s="39" t="s">
        <v>60</v>
      </c>
      <c r="E129" s="143"/>
      <c r="F129" s="143"/>
      <c r="G129" s="120" t="str">
        <f>G128</f>
        <v>Montáž oběhových čerpadel</v>
      </c>
      <c r="H129" s="120"/>
      <c r="I129" s="120"/>
      <c r="J129" s="120"/>
      <c r="K129" s="120"/>
      <c r="L129" s="114"/>
      <c r="M129" s="40"/>
      <c r="N129" s="144"/>
      <c r="O129" s="144"/>
      <c r="P129" s="38"/>
      <c r="Q129" s="38"/>
    </row>
    <row r="130" spans="2:17" ht="15" customHeight="1" x14ac:dyDescent="0.25">
      <c r="B130" s="3"/>
      <c r="C130" s="34">
        <v>17</v>
      </c>
      <c r="D130" s="34" t="s">
        <v>57</v>
      </c>
      <c r="E130" s="139" t="s">
        <v>369</v>
      </c>
      <c r="F130" s="140"/>
      <c r="G130" s="155" t="s">
        <v>373</v>
      </c>
      <c r="H130" s="149"/>
      <c r="I130" s="149"/>
      <c r="J130" s="149"/>
      <c r="K130" s="156"/>
      <c r="L130" s="35" t="s">
        <v>59</v>
      </c>
      <c r="M130" s="36">
        <v>1</v>
      </c>
      <c r="N130" s="111"/>
      <c r="O130" s="37">
        <f>SUM(M130*N130)</f>
        <v>0</v>
      </c>
      <c r="P130" s="141"/>
      <c r="Q130" s="141"/>
    </row>
    <row r="131" spans="2:17" ht="15.75" x14ac:dyDescent="0.25">
      <c r="B131" s="3"/>
      <c r="C131" s="38"/>
      <c r="D131" s="39" t="s">
        <v>60</v>
      </c>
      <c r="E131" s="143"/>
      <c r="F131" s="143"/>
      <c r="G131" s="65" t="str">
        <f>G130</f>
        <v>Kulový ventil s pohonem DN50</v>
      </c>
      <c r="H131" s="65"/>
      <c r="I131" s="65"/>
      <c r="J131" s="65"/>
      <c r="K131" s="65"/>
      <c r="L131" s="114"/>
      <c r="M131" s="40"/>
      <c r="N131" s="144"/>
      <c r="O131" s="144"/>
      <c r="P131" s="38"/>
      <c r="Q131" s="38"/>
    </row>
    <row r="132" spans="2:17" ht="15" customHeight="1" x14ac:dyDescent="0.25">
      <c r="B132" s="3"/>
      <c r="C132" s="34">
        <v>18</v>
      </c>
      <c r="D132" s="34" t="s">
        <v>57</v>
      </c>
      <c r="E132" s="139" t="s">
        <v>369</v>
      </c>
      <c r="F132" s="140"/>
      <c r="G132" s="149" t="s">
        <v>374</v>
      </c>
      <c r="H132" s="149"/>
      <c r="I132" s="149"/>
      <c r="J132" s="149"/>
      <c r="K132" s="149"/>
      <c r="L132" s="35" t="s">
        <v>59</v>
      </c>
      <c r="M132" s="36">
        <v>1</v>
      </c>
      <c r="N132" s="111"/>
      <c r="O132" s="37">
        <f>SUM(M132*N132)</f>
        <v>0</v>
      </c>
      <c r="P132" s="141"/>
      <c r="Q132" s="141"/>
    </row>
    <row r="133" spans="2:17" ht="15.75" x14ac:dyDescent="0.25">
      <c r="B133" s="3"/>
      <c r="C133" s="38"/>
      <c r="D133" s="39" t="s">
        <v>60</v>
      </c>
      <c r="E133" s="143"/>
      <c r="F133" s="143"/>
      <c r="G133" s="65" t="str">
        <f>G132</f>
        <v>Montáž 2cestných armatur</v>
      </c>
      <c r="H133" s="65"/>
      <c r="I133" s="65"/>
      <c r="J133" s="65"/>
      <c r="K133" s="65"/>
      <c r="L133" s="114"/>
      <c r="M133" s="40"/>
      <c r="N133" s="144"/>
      <c r="O133" s="144"/>
      <c r="P133" s="38"/>
      <c r="Q133" s="38"/>
    </row>
    <row r="134" spans="2:17" ht="15" customHeight="1" x14ac:dyDescent="0.25">
      <c r="B134" s="3"/>
      <c r="C134" s="34">
        <v>19</v>
      </c>
      <c r="D134" s="34" t="s">
        <v>57</v>
      </c>
      <c r="E134" s="139" t="s">
        <v>369</v>
      </c>
      <c r="F134" s="140"/>
      <c r="G134" s="149" t="s">
        <v>375</v>
      </c>
      <c r="H134" s="149"/>
      <c r="I134" s="149"/>
      <c r="J134" s="149"/>
      <c r="K134" s="149"/>
      <c r="L134" s="35" t="s">
        <v>366</v>
      </c>
      <c r="M134" s="36">
        <v>1</v>
      </c>
      <c r="N134" s="111"/>
      <c r="O134" s="37">
        <f>SUM(M134*N134)</f>
        <v>0</v>
      </c>
      <c r="P134" s="141"/>
      <c r="Q134" s="141"/>
    </row>
    <row r="135" spans="2:17" ht="15.75" x14ac:dyDescent="0.25">
      <c r="B135" s="3"/>
      <c r="C135" s="38"/>
      <c r="D135" s="39" t="s">
        <v>60</v>
      </c>
      <c r="E135" s="143"/>
      <c r="F135" s="143"/>
      <c r="G135" s="65" t="str">
        <f>G134</f>
        <v>Úprava stávajícího rozdělovače ÚT vč. mat.</v>
      </c>
      <c r="H135" s="65"/>
      <c r="I135" s="65"/>
      <c r="J135" s="65"/>
      <c r="K135" s="65"/>
      <c r="L135" s="114"/>
      <c r="M135" s="40"/>
      <c r="N135" s="154"/>
      <c r="O135" s="154"/>
      <c r="P135" s="38"/>
      <c r="Q135" s="38"/>
    </row>
    <row r="136" spans="2:17" x14ac:dyDescent="0.25">
      <c r="B136" s="3"/>
      <c r="C136" s="42"/>
      <c r="D136" s="42"/>
      <c r="E136" s="146"/>
      <c r="F136" s="147"/>
      <c r="G136" s="148"/>
      <c r="H136" s="148"/>
      <c r="I136" s="148"/>
      <c r="J136" s="148"/>
      <c r="K136" s="148"/>
      <c r="L136" s="53"/>
      <c r="M136" s="43"/>
      <c r="N136" s="119"/>
      <c r="O136" s="54"/>
      <c r="P136" s="141"/>
      <c r="Q136" s="141"/>
    </row>
    <row r="137" spans="2:17" ht="15.75" x14ac:dyDescent="0.25">
      <c r="B137" s="3"/>
      <c r="C137" s="38"/>
      <c r="D137" s="39"/>
      <c r="E137" s="143"/>
      <c r="F137" s="143"/>
      <c r="G137" s="70"/>
      <c r="H137" s="70"/>
      <c r="I137" s="70"/>
      <c r="J137" s="70"/>
      <c r="K137" s="70"/>
      <c r="L137" s="114"/>
      <c r="M137" s="40"/>
      <c r="N137" s="154"/>
      <c r="O137" s="154"/>
      <c r="P137" s="38"/>
      <c r="Q137" s="38"/>
    </row>
    <row r="138" spans="2:17" x14ac:dyDescent="0.25">
      <c r="B138" s="3"/>
      <c r="C138" s="42"/>
      <c r="D138" s="42"/>
      <c r="E138" s="146"/>
      <c r="F138" s="147"/>
      <c r="G138" s="148"/>
      <c r="H138" s="148"/>
      <c r="I138" s="148"/>
      <c r="J138" s="148"/>
      <c r="K138" s="148"/>
      <c r="L138" s="53"/>
      <c r="M138" s="43"/>
      <c r="N138" s="119"/>
      <c r="O138" s="54"/>
      <c r="P138" s="141"/>
      <c r="Q138" s="141"/>
    </row>
    <row r="139" spans="2:17" ht="15.75" x14ac:dyDescent="0.25">
      <c r="B139" s="3"/>
      <c r="C139" s="38"/>
      <c r="D139" s="39"/>
      <c r="E139" s="143"/>
      <c r="F139" s="143"/>
      <c r="G139" s="70"/>
      <c r="H139" s="70"/>
      <c r="I139" s="70"/>
      <c r="J139" s="70"/>
      <c r="K139" s="70"/>
      <c r="L139" s="114"/>
      <c r="M139" s="40"/>
      <c r="N139" s="144"/>
      <c r="O139" s="144"/>
      <c r="P139" s="38"/>
      <c r="Q139" s="38"/>
    </row>
    <row r="140" spans="2:17" x14ac:dyDescent="0.25">
      <c r="B140" s="3"/>
      <c r="C140" s="42"/>
      <c r="D140" s="42"/>
      <c r="E140" s="146"/>
      <c r="F140" s="147"/>
      <c r="G140" s="148"/>
      <c r="H140" s="148"/>
      <c r="I140" s="148"/>
      <c r="J140" s="148"/>
      <c r="K140" s="148"/>
      <c r="L140" s="53"/>
      <c r="M140" s="43"/>
      <c r="N140" s="119"/>
      <c r="O140" s="54"/>
      <c r="P140" s="141"/>
      <c r="Q140" s="141"/>
    </row>
    <row r="141" spans="2:17" ht="15.75" x14ac:dyDescent="0.25">
      <c r="B141" s="3"/>
      <c r="C141" s="38"/>
      <c r="D141" s="39"/>
      <c r="E141" s="143"/>
      <c r="F141" s="143"/>
      <c r="G141" s="70"/>
      <c r="H141" s="70"/>
      <c r="I141" s="70"/>
      <c r="J141" s="70"/>
      <c r="K141" s="70"/>
      <c r="L141" s="114"/>
      <c r="M141" s="40"/>
      <c r="N141" s="144"/>
      <c r="O141" s="144"/>
      <c r="P141" s="38"/>
      <c r="Q141" s="38"/>
    </row>
    <row r="142" spans="2:17" x14ac:dyDescent="0.25">
      <c r="B142" s="3"/>
      <c r="C142" s="3"/>
      <c r="D142" s="3"/>
      <c r="E142" s="3"/>
      <c r="F142" s="3"/>
      <c r="G142" s="44"/>
      <c r="H142" s="44"/>
      <c r="I142" s="44"/>
      <c r="J142" s="44"/>
      <c r="K142" s="44"/>
      <c r="L142" s="3"/>
      <c r="M142" s="3"/>
      <c r="N142" s="3"/>
      <c r="O142" s="3"/>
      <c r="P142" s="3"/>
      <c r="Q142" s="3"/>
    </row>
    <row r="143" spans="2:17" ht="15.75" x14ac:dyDescent="0.25">
      <c r="B143" s="3"/>
      <c r="C143" s="117"/>
      <c r="D143" s="113"/>
      <c r="E143" s="151"/>
      <c r="F143" s="151"/>
      <c r="G143" s="152"/>
      <c r="H143" s="152"/>
      <c r="I143" s="152"/>
      <c r="J143" s="152"/>
      <c r="K143" s="118"/>
      <c r="L143" s="41"/>
      <c r="M143" s="41"/>
      <c r="N143" s="153"/>
      <c r="O143" s="153"/>
      <c r="P143" s="23"/>
      <c r="Q143" s="23"/>
    </row>
    <row r="144" spans="2:17" x14ac:dyDescent="0.25">
      <c r="B144" s="3"/>
      <c r="C144" s="42"/>
      <c r="D144" s="42"/>
      <c r="E144" s="146"/>
      <c r="F144" s="147"/>
      <c r="G144" s="148"/>
      <c r="H144" s="148"/>
      <c r="I144" s="148"/>
      <c r="J144" s="148"/>
      <c r="K144" s="148"/>
      <c r="L144" s="53"/>
      <c r="M144" s="43"/>
      <c r="N144" s="119"/>
      <c r="O144" s="54"/>
      <c r="P144" s="141"/>
      <c r="Q144" s="141"/>
    </row>
    <row r="145" spans="2:17" ht="15.75" x14ac:dyDescent="0.25">
      <c r="B145" s="3"/>
      <c r="C145" s="38"/>
      <c r="D145" s="39"/>
      <c r="E145" s="143"/>
      <c r="F145" s="143"/>
      <c r="G145" s="70"/>
      <c r="H145" s="70"/>
      <c r="I145" s="70"/>
      <c r="J145" s="70"/>
      <c r="K145" s="70"/>
      <c r="L145" s="114"/>
      <c r="M145" s="40"/>
      <c r="N145" s="144"/>
      <c r="O145" s="144"/>
      <c r="P145" s="38"/>
      <c r="Q145" s="38"/>
    </row>
    <row r="146" spans="2:17" x14ac:dyDescent="0.25">
      <c r="B146" s="3"/>
      <c r="C146" s="3"/>
      <c r="D146" s="3"/>
      <c r="E146" s="3"/>
      <c r="F146" s="3"/>
      <c r="G146" s="44"/>
      <c r="H146" s="44"/>
      <c r="I146" s="44"/>
      <c r="J146" s="44"/>
      <c r="K146" s="44"/>
      <c r="L146" s="3"/>
      <c r="M146" s="3"/>
      <c r="N146" s="3"/>
      <c r="O146" s="3"/>
      <c r="P146" s="3"/>
      <c r="Q146" s="3"/>
    </row>
    <row r="147" spans="2:17" x14ac:dyDescent="0.25">
      <c r="B147" s="3"/>
      <c r="C147" s="3"/>
      <c r="D147" s="3"/>
      <c r="E147" s="3"/>
      <c r="F147" s="3"/>
      <c r="G147" s="44"/>
      <c r="H147" s="44"/>
      <c r="I147" s="44"/>
      <c r="J147" s="44"/>
      <c r="K147" s="44"/>
      <c r="L147" s="3"/>
      <c r="M147" s="3"/>
      <c r="N147" s="3"/>
      <c r="O147" s="3"/>
      <c r="P147" s="3"/>
      <c r="Q147" s="3"/>
    </row>
    <row r="148" spans="2:17" x14ac:dyDescent="0.25">
      <c r="B148" s="3"/>
      <c r="C148" s="3"/>
      <c r="D148" s="3"/>
      <c r="E148" s="3"/>
      <c r="F148" s="3"/>
      <c r="G148" s="44"/>
      <c r="H148" s="44"/>
      <c r="I148" s="44"/>
      <c r="J148" s="44"/>
      <c r="K148" s="44"/>
      <c r="L148" s="3"/>
      <c r="M148" s="3"/>
      <c r="N148" s="3"/>
      <c r="O148" s="3"/>
      <c r="P148" s="3"/>
      <c r="Q148" s="3"/>
    </row>
    <row r="149" spans="2:17" x14ac:dyDescent="0.25">
      <c r="B149" s="3"/>
      <c r="C149" s="3"/>
      <c r="D149" s="3"/>
      <c r="E149" s="3"/>
      <c r="F149" s="3"/>
      <c r="G149" s="44"/>
      <c r="H149" s="44"/>
      <c r="I149" s="44"/>
      <c r="J149" s="44"/>
      <c r="K149" s="44"/>
      <c r="L149" s="3"/>
      <c r="M149" s="3"/>
      <c r="N149" s="3"/>
      <c r="O149" s="3"/>
      <c r="P149" s="3"/>
      <c r="Q149" s="3"/>
    </row>
    <row r="150" spans="2:17" x14ac:dyDescent="0.25">
      <c r="B150" s="3"/>
      <c r="C150" s="3"/>
      <c r="D150" s="3"/>
      <c r="E150" s="3"/>
      <c r="F150" s="3"/>
      <c r="G150" s="44"/>
      <c r="H150" s="44"/>
      <c r="I150" s="44"/>
      <c r="J150" s="44"/>
      <c r="K150" s="44"/>
      <c r="L150" s="3"/>
      <c r="M150" s="3"/>
      <c r="N150" s="3"/>
      <c r="O150" s="3"/>
      <c r="P150" s="3"/>
      <c r="Q150" s="3"/>
    </row>
    <row r="151" spans="2:17" x14ac:dyDescent="0.25">
      <c r="B151" s="3"/>
      <c r="C151" s="3"/>
      <c r="D151" s="3"/>
      <c r="E151" s="3"/>
      <c r="F151" s="3"/>
      <c r="G151" s="44"/>
      <c r="H151" s="44"/>
      <c r="I151" s="44"/>
      <c r="J151" s="44"/>
      <c r="K151" s="44"/>
      <c r="L151" s="3"/>
      <c r="M151" s="3"/>
      <c r="N151" s="3"/>
      <c r="O151" s="3"/>
      <c r="P151" s="3"/>
      <c r="Q151" s="3"/>
    </row>
    <row r="152" spans="2:17" x14ac:dyDescent="0.25">
      <c r="B152" s="3"/>
      <c r="C152" s="3"/>
      <c r="D152" s="3"/>
      <c r="E152" s="3"/>
      <c r="F152" s="3"/>
      <c r="G152" s="44"/>
      <c r="H152" s="44"/>
      <c r="I152" s="44"/>
      <c r="J152" s="44"/>
      <c r="K152" s="44"/>
      <c r="L152" s="3"/>
      <c r="M152" s="3"/>
      <c r="N152" s="3"/>
      <c r="O152" s="3"/>
      <c r="P152" s="3"/>
      <c r="Q152" s="3"/>
    </row>
    <row r="153" spans="2:17" x14ac:dyDescent="0.25">
      <c r="B153" s="3"/>
      <c r="C153" s="3"/>
      <c r="D153" s="3"/>
      <c r="E153" s="3"/>
      <c r="F153" s="3"/>
      <c r="G153" s="44"/>
      <c r="H153" s="44"/>
      <c r="I153" s="44"/>
      <c r="J153" s="44"/>
      <c r="K153" s="44"/>
      <c r="L153" s="3"/>
      <c r="M153" s="3"/>
      <c r="N153" s="3"/>
      <c r="O153" s="3"/>
      <c r="P153" s="3"/>
      <c r="Q153" s="3"/>
    </row>
    <row r="154" spans="2:17" ht="15.75" x14ac:dyDescent="0.25">
      <c r="B154" s="3"/>
      <c r="C154" s="117"/>
      <c r="D154" s="113"/>
      <c r="E154" s="151"/>
      <c r="F154" s="151"/>
      <c r="G154" s="152"/>
      <c r="H154" s="152"/>
      <c r="I154" s="152"/>
      <c r="J154" s="152"/>
      <c r="K154" s="118"/>
      <c r="L154" s="41"/>
      <c r="M154" s="41"/>
      <c r="N154" s="153"/>
      <c r="O154" s="153"/>
      <c r="P154" s="23"/>
      <c r="Q154" s="23"/>
    </row>
    <row r="155" spans="2:17" x14ac:dyDescent="0.25">
      <c r="B155" s="3"/>
      <c r="C155" s="42"/>
      <c r="D155" s="42"/>
      <c r="E155" s="146"/>
      <c r="F155" s="147"/>
      <c r="G155" s="148"/>
      <c r="H155" s="148"/>
      <c r="I155" s="148"/>
      <c r="J155" s="148"/>
      <c r="K155" s="148"/>
      <c r="L155" s="53"/>
      <c r="M155" s="43"/>
      <c r="N155" s="54"/>
      <c r="O155" s="54"/>
      <c r="P155" s="141"/>
      <c r="Q155" s="141"/>
    </row>
    <row r="156" spans="2:17" ht="15.75" x14ac:dyDescent="0.25">
      <c r="B156" s="3"/>
      <c r="C156" s="38"/>
      <c r="D156" s="39"/>
      <c r="E156" s="143"/>
      <c r="F156" s="143"/>
      <c r="G156" s="70"/>
      <c r="H156" s="70"/>
      <c r="I156" s="70"/>
      <c r="J156" s="70"/>
      <c r="K156" s="70"/>
      <c r="L156" s="114"/>
      <c r="M156" s="40"/>
      <c r="N156" s="144"/>
      <c r="O156" s="144"/>
      <c r="P156" s="38"/>
      <c r="Q156" s="38"/>
    </row>
    <row r="157" spans="2:17" x14ac:dyDescent="0.25">
      <c r="B157" s="3"/>
      <c r="C157" s="3"/>
      <c r="D157" s="3"/>
      <c r="E157" s="3"/>
      <c r="F157" s="3"/>
      <c r="G157" s="44"/>
      <c r="H157" s="44"/>
      <c r="I157" s="44"/>
      <c r="J157" s="44"/>
      <c r="K157" s="44"/>
      <c r="L157" s="3"/>
      <c r="M157" s="3"/>
      <c r="N157" s="3"/>
      <c r="O157" s="3"/>
      <c r="P157" s="3"/>
      <c r="Q157" s="3"/>
    </row>
    <row r="158" spans="2:17" ht="15.75" x14ac:dyDescent="0.25">
      <c r="B158" s="3"/>
      <c r="C158" s="117"/>
      <c r="D158" s="113"/>
      <c r="E158" s="151"/>
      <c r="F158" s="151"/>
      <c r="G158" s="152"/>
      <c r="H158" s="152"/>
      <c r="I158" s="152"/>
      <c r="J158" s="152"/>
      <c r="K158" s="118"/>
      <c r="L158" s="41"/>
      <c r="M158" s="41"/>
      <c r="N158" s="153"/>
      <c r="O158" s="153"/>
      <c r="P158" s="23"/>
      <c r="Q158" s="23"/>
    </row>
    <row r="159" spans="2:17" x14ac:dyDescent="0.25">
      <c r="B159" s="3"/>
      <c r="C159" s="42"/>
      <c r="D159" s="42"/>
      <c r="E159" s="146"/>
      <c r="F159" s="147"/>
      <c r="G159" s="148"/>
      <c r="H159" s="148"/>
      <c r="I159" s="148"/>
      <c r="J159" s="148"/>
      <c r="K159" s="148"/>
      <c r="L159" s="53"/>
      <c r="M159" s="43"/>
      <c r="N159" s="54"/>
      <c r="O159" s="54"/>
      <c r="P159" s="141"/>
      <c r="Q159" s="141"/>
    </row>
    <row r="160" spans="2:17" ht="15.75" x14ac:dyDescent="0.25">
      <c r="B160" s="3"/>
      <c r="C160" s="38"/>
      <c r="D160" s="39"/>
      <c r="E160" s="143"/>
      <c r="F160" s="143"/>
      <c r="G160" s="70"/>
      <c r="H160" s="70"/>
      <c r="I160" s="70"/>
      <c r="J160" s="70"/>
      <c r="K160" s="70"/>
      <c r="L160" s="114"/>
      <c r="M160" s="40"/>
      <c r="N160" s="144"/>
      <c r="O160" s="144"/>
      <c r="P160" s="38"/>
      <c r="Q160" s="38"/>
    </row>
    <row r="161" spans="2:17" x14ac:dyDescent="0.25">
      <c r="B161" s="3"/>
      <c r="C161" s="42"/>
      <c r="D161" s="42"/>
      <c r="E161" s="146"/>
      <c r="F161" s="147"/>
      <c r="G161" s="148"/>
      <c r="H161" s="148"/>
      <c r="I161" s="148"/>
      <c r="J161" s="148"/>
      <c r="K161" s="148"/>
      <c r="L161" s="53"/>
      <c r="M161" s="43"/>
      <c r="N161" s="54"/>
      <c r="O161" s="54"/>
      <c r="P161" s="141"/>
      <c r="Q161" s="141"/>
    </row>
    <row r="162" spans="2:17" ht="15.75" x14ac:dyDescent="0.25">
      <c r="B162" s="3"/>
      <c r="C162" s="38"/>
      <c r="D162" s="39"/>
      <c r="E162" s="143"/>
      <c r="F162" s="143"/>
      <c r="G162" s="70"/>
      <c r="H162" s="70"/>
      <c r="I162" s="70"/>
      <c r="J162" s="70"/>
      <c r="K162" s="70"/>
      <c r="L162" s="114"/>
      <c r="M162" s="40"/>
      <c r="N162" s="144"/>
      <c r="O162" s="144"/>
      <c r="P162" s="38"/>
      <c r="Q162" s="38"/>
    </row>
    <row r="163" spans="2:17" x14ac:dyDescent="0.25">
      <c r="B163" s="3"/>
      <c r="C163" s="42"/>
      <c r="D163" s="42"/>
      <c r="E163" s="146"/>
      <c r="F163" s="147"/>
      <c r="G163" s="148"/>
      <c r="H163" s="148"/>
      <c r="I163" s="148"/>
      <c r="J163" s="148"/>
      <c r="K163" s="148"/>
      <c r="L163" s="53"/>
      <c r="M163" s="43"/>
      <c r="N163" s="54"/>
      <c r="O163" s="54"/>
      <c r="P163" s="141"/>
      <c r="Q163" s="141"/>
    </row>
    <row r="164" spans="2:17" ht="15.75" x14ac:dyDescent="0.25">
      <c r="B164" s="3"/>
      <c r="C164" s="38"/>
      <c r="D164" s="39"/>
      <c r="E164" s="143"/>
      <c r="F164" s="143"/>
      <c r="G164" s="70"/>
      <c r="H164" s="70"/>
      <c r="I164" s="70"/>
      <c r="J164" s="70"/>
      <c r="K164" s="70"/>
      <c r="L164" s="114"/>
      <c r="M164" s="40"/>
      <c r="N164" s="144"/>
      <c r="O164" s="144"/>
      <c r="P164" s="38"/>
      <c r="Q164" s="38"/>
    </row>
    <row r="165" spans="2:17" x14ac:dyDescent="0.25">
      <c r="B165" s="3"/>
      <c r="C165" s="42"/>
      <c r="D165" s="42"/>
      <c r="E165" s="146"/>
      <c r="F165" s="147"/>
      <c r="G165" s="148"/>
      <c r="H165" s="148"/>
      <c r="I165" s="148"/>
      <c r="J165" s="148"/>
      <c r="K165" s="148"/>
      <c r="L165" s="53"/>
      <c r="M165" s="43"/>
      <c r="N165" s="54"/>
      <c r="O165" s="54"/>
      <c r="P165" s="141"/>
      <c r="Q165" s="141"/>
    </row>
    <row r="166" spans="2:17" ht="15.75" x14ac:dyDescent="0.25">
      <c r="B166" s="3"/>
      <c r="C166" s="38"/>
      <c r="D166" s="39"/>
      <c r="E166" s="143"/>
      <c r="F166" s="143"/>
      <c r="G166" s="70"/>
      <c r="H166" s="70"/>
      <c r="I166" s="70"/>
      <c r="J166" s="70"/>
      <c r="K166" s="70"/>
      <c r="L166" s="114"/>
      <c r="M166" s="40"/>
      <c r="N166" s="144"/>
      <c r="O166" s="144"/>
      <c r="P166" s="38"/>
      <c r="Q166" s="38"/>
    </row>
    <row r="167" spans="2:17" x14ac:dyDescent="0.25">
      <c r="B167" s="3"/>
      <c r="C167" s="42"/>
      <c r="D167" s="42"/>
      <c r="E167" s="146"/>
      <c r="F167" s="147"/>
      <c r="G167" s="148"/>
      <c r="H167" s="148"/>
      <c r="I167" s="148"/>
      <c r="J167" s="148"/>
      <c r="K167" s="148"/>
      <c r="L167" s="53"/>
      <c r="M167" s="43"/>
      <c r="N167" s="54"/>
      <c r="O167" s="54"/>
      <c r="P167" s="141"/>
      <c r="Q167" s="141"/>
    </row>
    <row r="168" spans="2:17" ht="15.75" x14ac:dyDescent="0.25">
      <c r="B168" s="3"/>
      <c r="C168" s="38"/>
      <c r="D168" s="39"/>
      <c r="E168" s="143"/>
      <c r="F168" s="143"/>
      <c r="G168" s="70"/>
      <c r="H168" s="70"/>
      <c r="I168" s="70"/>
      <c r="J168" s="70"/>
      <c r="K168" s="70"/>
      <c r="L168" s="114"/>
      <c r="M168" s="40"/>
      <c r="N168" s="144"/>
      <c r="O168" s="144"/>
      <c r="P168" s="38"/>
      <c r="Q168" s="38"/>
    </row>
    <row r="169" spans="2:17" x14ac:dyDescent="0.25">
      <c r="B169" s="3"/>
      <c r="C169" s="42"/>
      <c r="D169" s="42"/>
      <c r="E169" s="146"/>
      <c r="F169" s="147"/>
      <c r="G169" s="148"/>
      <c r="H169" s="148"/>
      <c r="I169" s="148"/>
      <c r="J169" s="148"/>
      <c r="K169" s="148"/>
      <c r="L169" s="53"/>
      <c r="M169" s="43"/>
      <c r="N169" s="54"/>
      <c r="O169" s="54"/>
      <c r="P169" s="141"/>
      <c r="Q169" s="141"/>
    </row>
    <row r="170" spans="2:17" ht="15.75" x14ac:dyDescent="0.25">
      <c r="B170" s="3"/>
      <c r="C170" s="38"/>
      <c r="D170" s="39"/>
      <c r="E170" s="143"/>
      <c r="F170" s="143"/>
      <c r="G170" s="70"/>
      <c r="H170" s="70"/>
      <c r="I170" s="70"/>
      <c r="J170" s="70"/>
      <c r="K170" s="70"/>
      <c r="L170" s="114"/>
      <c r="M170" s="40"/>
      <c r="N170" s="144"/>
      <c r="O170" s="144"/>
      <c r="P170" s="38"/>
      <c r="Q170" s="38"/>
    </row>
    <row r="171" spans="2:17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2:17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2:17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2:17" x14ac:dyDescent="0.25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2:17" x14ac:dyDescent="0.25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2:17" x14ac:dyDescent="0.25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3:17" x14ac:dyDescent="0.25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3:17" x14ac:dyDescent="0.25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3:17" x14ac:dyDescent="0.25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3:17" x14ac:dyDescent="0.25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3:17" x14ac:dyDescent="0.25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3:17" x14ac:dyDescent="0.25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3:17" x14ac:dyDescent="0.25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3:17" x14ac:dyDescent="0.25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3:17" x14ac:dyDescent="0.25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3:17" x14ac:dyDescent="0.25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3:17" x14ac:dyDescent="0.25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3:17" x14ac:dyDescent="0.25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3:17" x14ac:dyDescent="0.25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3:17" x14ac:dyDescent="0.25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3:17" x14ac:dyDescent="0.25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3:17" x14ac:dyDescent="0.25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3:17" x14ac:dyDescent="0.25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</sheetData>
  <sheetProtection algorithmName="SHA-512" hashValue="m2Y+RvaTDVtFVzeZTDj/fcBGiuIBYQ3lduAcqYE3JHFZwzi/NpkkMFPOtwWQXcHFJyn+qLIhQDz+KW/Zd1Q26A==" saltValue="Gy930D3Sr7BPkIVx45T5Sw==" spinCount="100000" sheet="1" objects="1" scenarios="1" selectLockedCells="1"/>
  <mergeCells count="199">
    <mergeCell ref="O55:P55"/>
    <mergeCell ref="O56:P56"/>
    <mergeCell ref="O57:P57"/>
    <mergeCell ref="O58:P58"/>
    <mergeCell ref="O59:P59"/>
    <mergeCell ref="C5:H5"/>
    <mergeCell ref="E21:P24"/>
    <mergeCell ref="C25:F26"/>
    <mergeCell ref="C31:E31"/>
    <mergeCell ref="O25:P26"/>
    <mergeCell ref="O31:P31"/>
    <mergeCell ref="O52:P52"/>
    <mergeCell ref="O54:P54"/>
    <mergeCell ref="C49:E50"/>
    <mergeCell ref="O49:P50"/>
    <mergeCell ref="N82:O82"/>
    <mergeCell ref="N83:O83"/>
    <mergeCell ref="E84:F84"/>
    <mergeCell ref="G84:J84"/>
    <mergeCell ref="N84:O84"/>
    <mergeCell ref="C80:C81"/>
    <mergeCell ref="D80:D81"/>
    <mergeCell ref="E80:F81"/>
    <mergeCell ref="G80:K81"/>
    <mergeCell ref="L80:L81"/>
    <mergeCell ref="M80:M81"/>
    <mergeCell ref="N80:N81"/>
    <mergeCell ref="O80:O81"/>
    <mergeCell ref="E89:F89"/>
    <mergeCell ref="G89:K89"/>
    <mergeCell ref="E90:F90"/>
    <mergeCell ref="N90:O90"/>
    <mergeCell ref="E87:F87"/>
    <mergeCell ref="G87:K87"/>
    <mergeCell ref="E88:F88"/>
    <mergeCell ref="N88:O88"/>
    <mergeCell ref="E85:F85"/>
    <mergeCell ref="G85:K85"/>
    <mergeCell ref="E86:F86"/>
    <mergeCell ref="N86:O86"/>
    <mergeCell ref="E93:F93"/>
    <mergeCell ref="G93:K93"/>
    <mergeCell ref="E94:F94"/>
    <mergeCell ref="N94:O94"/>
    <mergeCell ref="E91:F91"/>
    <mergeCell ref="G91:K91"/>
    <mergeCell ref="E92:F92"/>
    <mergeCell ref="N92:O92"/>
    <mergeCell ref="G94:K94"/>
    <mergeCell ref="E100:F100"/>
    <mergeCell ref="G100:K100"/>
    <mergeCell ref="E101:F101"/>
    <mergeCell ref="N101:O101"/>
    <mergeCell ref="E98:F98"/>
    <mergeCell ref="G98:K98"/>
    <mergeCell ref="E99:F99"/>
    <mergeCell ref="N99:O99"/>
    <mergeCell ref="E96:F96"/>
    <mergeCell ref="G96:K96"/>
    <mergeCell ref="E97:F97"/>
    <mergeCell ref="N97:O97"/>
    <mergeCell ref="G97:K97"/>
    <mergeCell ref="E109:F109"/>
    <mergeCell ref="G109:K109"/>
    <mergeCell ref="E106:F106"/>
    <mergeCell ref="G106:J106"/>
    <mergeCell ref="N106:O106"/>
    <mergeCell ref="E107:F107"/>
    <mergeCell ref="G107:K107"/>
    <mergeCell ref="E102:F102"/>
    <mergeCell ref="G102:K102"/>
    <mergeCell ref="E103:F103"/>
    <mergeCell ref="N103:O103"/>
    <mergeCell ref="E128:F128"/>
    <mergeCell ref="G128:K128"/>
    <mergeCell ref="E129:F129"/>
    <mergeCell ref="N129:O129"/>
    <mergeCell ref="G126:K126"/>
    <mergeCell ref="E127:F127"/>
    <mergeCell ref="N127:O127"/>
    <mergeCell ref="E118:F118"/>
    <mergeCell ref="G118:K118"/>
    <mergeCell ref="E119:F119"/>
    <mergeCell ref="N119:O119"/>
    <mergeCell ref="E134:F134"/>
    <mergeCell ref="G134:K134"/>
    <mergeCell ref="E135:F135"/>
    <mergeCell ref="N135:O135"/>
    <mergeCell ref="E132:F132"/>
    <mergeCell ref="G132:K132"/>
    <mergeCell ref="E133:F133"/>
    <mergeCell ref="N133:O133"/>
    <mergeCell ref="E130:F130"/>
    <mergeCell ref="G130:K130"/>
    <mergeCell ref="E131:F131"/>
    <mergeCell ref="N131:O131"/>
    <mergeCell ref="E140:F140"/>
    <mergeCell ref="G140:K140"/>
    <mergeCell ref="E141:F141"/>
    <mergeCell ref="N141:O141"/>
    <mergeCell ref="E138:F138"/>
    <mergeCell ref="G138:K138"/>
    <mergeCell ref="E139:F139"/>
    <mergeCell ref="N139:O139"/>
    <mergeCell ref="E136:F136"/>
    <mergeCell ref="G136:K136"/>
    <mergeCell ref="E137:F137"/>
    <mergeCell ref="N137:O137"/>
    <mergeCell ref="E145:F145"/>
    <mergeCell ref="N145:O145"/>
    <mergeCell ref="E154:F154"/>
    <mergeCell ref="G154:J154"/>
    <mergeCell ref="N154:O154"/>
    <mergeCell ref="E143:F143"/>
    <mergeCell ref="G143:J143"/>
    <mergeCell ref="N143:O143"/>
    <mergeCell ref="E144:F144"/>
    <mergeCell ref="G144:K144"/>
    <mergeCell ref="E158:F158"/>
    <mergeCell ref="G158:J158"/>
    <mergeCell ref="N158:O158"/>
    <mergeCell ref="E159:F159"/>
    <mergeCell ref="G159:K159"/>
    <mergeCell ref="E155:F155"/>
    <mergeCell ref="G155:K155"/>
    <mergeCell ref="E156:F156"/>
    <mergeCell ref="N156:O156"/>
    <mergeCell ref="E164:F164"/>
    <mergeCell ref="N164:O164"/>
    <mergeCell ref="E165:F165"/>
    <mergeCell ref="G165:K165"/>
    <mergeCell ref="E162:F162"/>
    <mergeCell ref="N162:O162"/>
    <mergeCell ref="E163:F163"/>
    <mergeCell ref="G163:K163"/>
    <mergeCell ref="E160:F160"/>
    <mergeCell ref="N160:O160"/>
    <mergeCell ref="E161:F161"/>
    <mergeCell ref="G161:K161"/>
    <mergeCell ref="E170:F170"/>
    <mergeCell ref="N170:O170"/>
    <mergeCell ref="E168:F168"/>
    <mergeCell ref="N168:O168"/>
    <mergeCell ref="E169:F169"/>
    <mergeCell ref="G169:K169"/>
    <mergeCell ref="E166:F166"/>
    <mergeCell ref="N166:O166"/>
    <mergeCell ref="E167:F167"/>
    <mergeCell ref="G167:K167"/>
    <mergeCell ref="P169:Q169"/>
    <mergeCell ref="P167:Q167"/>
    <mergeCell ref="P165:Q165"/>
    <mergeCell ref="P163:Q163"/>
    <mergeCell ref="P161:Q161"/>
    <mergeCell ref="P159:Q159"/>
    <mergeCell ref="P155:Q155"/>
    <mergeCell ref="P144:Q144"/>
    <mergeCell ref="P140:Q140"/>
    <mergeCell ref="P87:Q87"/>
    <mergeCell ref="P85:Q85"/>
    <mergeCell ref="P80:Q81"/>
    <mergeCell ref="P113:Q113"/>
    <mergeCell ref="P111:Q111"/>
    <mergeCell ref="P109:Q109"/>
    <mergeCell ref="P107:Q107"/>
    <mergeCell ref="P102:Q102"/>
    <mergeCell ref="P138:Q138"/>
    <mergeCell ref="P136:Q136"/>
    <mergeCell ref="P134:Q134"/>
    <mergeCell ref="P132:Q132"/>
    <mergeCell ref="P130:Q130"/>
    <mergeCell ref="P128:Q128"/>
    <mergeCell ref="P126:Q126"/>
    <mergeCell ref="P118:Q118"/>
    <mergeCell ref="P116:Q116"/>
    <mergeCell ref="N115:O115"/>
    <mergeCell ref="E115:F115"/>
    <mergeCell ref="E126:F126"/>
    <mergeCell ref="P100:Q100"/>
    <mergeCell ref="P98:Q98"/>
    <mergeCell ref="P96:Q96"/>
    <mergeCell ref="P93:Q93"/>
    <mergeCell ref="P91:Q91"/>
    <mergeCell ref="P89:Q89"/>
    <mergeCell ref="E116:F116"/>
    <mergeCell ref="G116:K116"/>
    <mergeCell ref="E117:F117"/>
    <mergeCell ref="N117:O117"/>
    <mergeCell ref="G117:K117"/>
    <mergeCell ref="E112:F112"/>
    <mergeCell ref="N112:O112"/>
    <mergeCell ref="E113:F113"/>
    <mergeCell ref="G113:K113"/>
    <mergeCell ref="E110:F110"/>
    <mergeCell ref="N110:O110"/>
    <mergeCell ref="E111:F111"/>
    <mergeCell ref="G111:K111"/>
    <mergeCell ref="E108:F108"/>
    <mergeCell ref="N108:O108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72"/>
  <sheetViews>
    <sheetView view="pageLayout" topLeftCell="A163" zoomScaleNormal="100" workbookViewId="0">
      <selection activeCell="N133" sqref="N133"/>
    </sheetView>
  </sheetViews>
  <sheetFormatPr defaultRowHeight="15" x14ac:dyDescent="0.25"/>
  <cols>
    <col min="1" max="1" width="2.85546875" style="1" customWidth="1"/>
    <col min="2" max="2" width="3.140625" style="1" customWidth="1"/>
    <col min="3" max="3" width="3.7109375" style="1" customWidth="1"/>
    <col min="4" max="4" width="4.5703125" style="1" customWidth="1"/>
    <col min="5" max="11" width="9.140625" style="1"/>
    <col min="12" max="12" width="7.42578125" style="1" customWidth="1"/>
    <col min="13" max="16" width="9.140625" style="1"/>
    <col min="17" max="17" width="5.570312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3.75" customHeight="1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ZŠ Hornická, 1. stupeň, Hornická 1325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 t="s">
        <v>65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66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75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5.25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43213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1" t="s">
        <v>15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9"/>
    </row>
    <row r="24" spans="2:17" x14ac:dyDescent="0.25">
      <c r="B24" s="3"/>
      <c r="C24" s="3"/>
      <c r="D24" s="3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3"/>
    </row>
    <row r="25" spans="2:17" ht="15.75" x14ac:dyDescent="0.25">
      <c r="B25" s="78"/>
      <c r="C25" s="3"/>
      <c r="D25" s="3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3"/>
    </row>
    <row r="26" spans="2:17" ht="9" customHeight="1" x14ac:dyDescent="0.25">
      <c r="B26" s="78"/>
      <c r="C26" s="3"/>
      <c r="D26" s="3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3"/>
    </row>
    <row r="27" spans="2:17" ht="8.25" customHeight="1" x14ac:dyDescent="0.25">
      <c r="B27" s="5"/>
      <c r="C27" s="122" t="s">
        <v>16</v>
      </c>
      <c r="D27" s="122"/>
      <c r="E27" s="122"/>
      <c r="F27" s="122"/>
      <c r="G27" s="2"/>
      <c r="H27" s="2"/>
      <c r="I27" s="2"/>
      <c r="J27" s="2"/>
      <c r="K27" s="2"/>
      <c r="L27" s="2"/>
      <c r="M27" s="2"/>
      <c r="N27" s="2"/>
      <c r="O27" s="163">
        <f>SUM(O54)</f>
        <v>0</v>
      </c>
      <c r="P27" s="163"/>
      <c r="Q27" s="3"/>
    </row>
    <row r="28" spans="2:17" ht="15" customHeight="1" x14ac:dyDescent="0.25">
      <c r="B28" s="5"/>
      <c r="C28" s="123"/>
      <c r="D28" s="123"/>
      <c r="E28" s="123"/>
      <c r="F28" s="123"/>
      <c r="G28" s="4"/>
      <c r="H28" s="4"/>
      <c r="I28" s="4"/>
      <c r="J28" s="4"/>
      <c r="K28" s="4"/>
      <c r="L28" s="4"/>
      <c r="M28" s="4"/>
      <c r="N28" s="4"/>
      <c r="O28" s="164"/>
      <c r="P28" s="164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44</v>
      </c>
      <c r="D30" s="5"/>
      <c r="E30" s="5" t="s">
        <v>45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8" t="s">
        <v>46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9" customHeight="1" x14ac:dyDescent="0.25">
      <c r="B32" s="3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3"/>
    </row>
    <row r="33" spans="2:17" ht="15" customHeight="1" x14ac:dyDescent="0.25">
      <c r="B33" s="79"/>
      <c r="C33" s="162" t="s">
        <v>21</v>
      </c>
      <c r="D33" s="162"/>
      <c r="E33" s="162"/>
      <c r="F33" s="57"/>
      <c r="G33" s="57"/>
      <c r="H33" s="57"/>
      <c r="I33" s="57"/>
      <c r="J33" s="57"/>
      <c r="K33" s="57"/>
      <c r="L33" s="57"/>
      <c r="M33" s="57" t="s">
        <v>22</v>
      </c>
      <c r="N33" s="57" t="s">
        <v>23</v>
      </c>
      <c r="O33" s="165">
        <f>SUM(L30+P30)</f>
        <v>0</v>
      </c>
      <c r="P33" s="165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7" spans="2:17" ht="23.25" x14ac:dyDescent="0.35">
      <c r="B37" s="3"/>
      <c r="C37" s="18" t="s">
        <v>47</v>
      </c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3"/>
      <c r="C39" s="5" t="s">
        <v>25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tr">
        <f>'Rekapitulace stavby'!E5</f>
        <v>ZŠ Hornická, 1. stupeň, Hornická 1325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 t="s">
        <v>43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x14ac:dyDescent="0.25">
      <c r="B42" s="3"/>
      <c r="C42" s="5"/>
      <c r="D42" s="5"/>
      <c r="E42" s="5" t="s">
        <v>65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 t="s">
        <v>66</v>
      </c>
      <c r="D43" s="5"/>
      <c r="E43" s="29"/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 t="s">
        <v>75</v>
      </c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ht="15.75" x14ac:dyDescent="0.25">
      <c r="B45" s="3"/>
      <c r="C45" s="5"/>
      <c r="D45" s="5"/>
      <c r="E45" s="29"/>
      <c r="F45" s="29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4</v>
      </c>
      <c r="D46" s="5"/>
      <c r="E46" s="5"/>
      <c r="F46" s="60" t="str">
        <f>'Rekapitulace stavby'!E8</f>
        <v>Tachov</v>
      </c>
      <c r="G46" s="5"/>
      <c r="H46" s="5"/>
      <c r="I46" s="5"/>
      <c r="J46" s="5"/>
      <c r="K46" s="5"/>
      <c r="L46" s="5"/>
      <c r="M46" s="5" t="s">
        <v>7</v>
      </c>
      <c r="N46" s="59">
        <f>'Rekapitulace stavby'!O8</f>
        <v>43213</v>
      </c>
      <c r="O46" s="5"/>
      <c r="P46" s="21"/>
      <c r="Q46" s="3"/>
    </row>
    <row r="47" spans="2:17" x14ac:dyDescent="0.25">
      <c r="B47" s="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 t="s">
        <v>8</v>
      </c>
      <c r="D48" s="5"/>
      <c r="E48" s="5"/>
      <c r="F48" s="5"/>
      <c r="G48" s="5"/>
      <c r="H48" s="5"/>
      <c r="I48" s="5"/>
      <c r="J48" s="5"/>
      <c r="K48" s="5"/>
      <c r="L48" s="5"/>
      <c r="M48" s="5" t="s">
        <v>13</v>
      </c>
      <c r="N48" s="5"/>
      <c r="O48" s="5"/>
      <c r="P48" s="3"/>
      <c r="Q48" s="3"/>
    </row>
    <row r="49" spans="2:17" x14ac:dyDescent="0.25">
      <c r="B49" s="3"/>
      <c r="C49" s="5" t="s">
        <v>11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3"/>
      <c r="Q50" s="3"/>
    </row>
    <row r="51" spans="2:17" x14ac:dyDescent="0.25">
      <c r="B51" s="3"/>
      <c r="C51" s="128" t="s">
        <v>48</v>
      </c>
      <c r="D51" s="128"/>
      <c r="E51" s="128"/>
      <c r="F51" s="61"/>
      <c r="G51" s="61"/>
      <c r="H51" s="61"/>
      <c r="I51" s="61"/>
      <c r="J51" s="61"/>
      <c r="K51" s="61"/>
      <c r="L51" s="61"/>
      <c r="M51" s="61"/>
      <c r="N51" s="61"/>
      <c r="O51" s="128" t="s">
        <v>49</v>
      </c>
      <c r="P51" s="128"/>
      <c r="Q51" s="9"/>
    </row>
    <row r="52" spans="2:17" x14ac:dyDescent="0.25">
      <c r="B52" s="3"/>
      <c r="C52" s="128"/>
      <c r="D52" s="128"/>
      <c r="E52" s="128"/>
      <c r="F52" s="62"/>
      <c r="G52" s="62"/>
      <c r="H52" s="62"/>
      <c r="I52" s="62"/>
      <c r="J52" s="62"/>
      <c r="K52" s="62"/>
      <c r="L52" s="62"/>
      <c r="M52" s="62"/>
      <c r="N52" s="62"/>
      <c r="O52" s="128"/>
      <c r="P52" s="128"/>
      <c r="Q52" s="49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2:17" ht="18.75" x14ac:dyDescent="0.3">
      <c r="B54" s="3"/>
      <c r="C54" s="30" t="s">
        <v>50</v>
      </c>
      <c r="D54" s="30"/>
      <c r="E54" s="3"/>
      <c r="F54" s="3"/>
      <c r="G54" s="3"/>
      <c r="H54" s="3"/>
      <c r="I54" s="3"/>
      <c r="J54" s="3"/>
      <c r="K54" s="3"/>
      <c r="L54" s="3"/>
      <c r="M54" s="3"/>
      <c r="N54" s="3"/>
      <c r="O54" s="166">
        <f>SUM(O56:P57)</f>
        <v>0</v>
      </c>
      <c r="P54" s="166"/>
      <c r="Q54" s="3"/>
    </row>
    <row r="55" spans="2:17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2:17" ht="15.75" x14ac:dyDescent="0.25">
      <c r="B56" s="3"/>
      <c r="C56" s="50" t="s">
        <v>76</v>
      </c>
      <c r="D56" s="50"/>
      <c r="E56" s="26"/>
      <c r="F56" s="26"/>
      <c r="G56" s="26"/>
      <c r="H56" s="26"/>
      <c r="I56" s="4"/>
      <c r="J56" s="4"/>
      <c r="K56" s="4"/>
      <c r="L56" s="4"/>
      <c r="M56" s="4"/>
      <c r="N56" s="4"/>
      <c r="O56" s="167">
        <f>SUM(N86)</f>
        <v>0</v>
      </c>
      <c r="P56" s="167"/>
      <c r="Q56" s="3"/>
    </row>
    <row r="57" spans="2:17" ht="15.75" x14ac:dyDescent="0.25">
      <c r="B57" s="3"/>
      <c r="C57" s="51" t="s">
        <v>77</v>
      </c>
      <c r="D57" s="51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61">
        <f>SUM(N132)</f>
        <v>0</v>
      </c>
      <c r="P57" s="161"/>
      <c r="Q57" s="3"/>
    </row>
    <row r="58" spans="2:17" ht="15.75" x14ac:dyDescent="0.25">
      <c r="B58" s="3"/>
      <c r="C58" s="66"/>
      <c r="D58" s="66"/>
      <c r="E58" s="67"/>
      <c r="F58" s="67"/>
      <c r="G58" s="67"/>
      <c r="H58" s="67"/>
      <c r="I58" s="2"/>
      <c r="J58" s="2"/>
      <c r="K58" s="2"/>
      <c r="L58" s="2"/>
      <c r="M58" s="2"/>
      <c r="N58" s="2"/>
      <c r="O58" s="2"/>
      <c r="P58" s="68"/>
      <c r="Q58" s="3"/>
    </row>
    <row r="59" spans="2:17" ht="15.75" x14ac:dyDescent="0.25">
      <c r="B59" s="3"/>
      <c r="C59" s="52"/>
      <c r="D59" s="52"/>
      <c r="E59" s="31"/>
      <c r="F59" s="31"/>
      <c r="G59" s="31"/>
      <c r="H59" s="31"/>
      <c r="I59" s="3"/>
      <c r="J59" s="3"/>
      <c r="K59" s="3"/>
      <c r="L59" s="3"/>
      <c r="M59" s="3"/>
      <c r="N59" s="3"/>
      <c r="O59" s="3"/>
      <c r="P59" s="69"/>
      <c r="Q59" s="3"/>
    </row>
    <row r="60" spans="2:17" ht="15.75" x14ac:dyDescent="0.25">
      <c r="B60" s="3"/>
      <c r="C60" s="52"/>
      <c r="D60" s="52"/>
      <c r="E60" s="31"/>
      <c r="F60" s="31"/>
      <c r="G60" s="31"/>
      <c r="H60" s="31"/>
      <c r="I60" s="3"/>
      <c r="J60" s="3"/>
      <c r="K60" s="3"/>
      <c r="L60" s="3"/>
      <c r="M60" s="3"/>
      <c r="N60" s="3"/>
      <c r="O60" s="3"/>
      <c r="P60" s="69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2:17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8" spans="2:17" ht="23.25" x14ac:dyDescent="0.35">
      <c r="B68" s="3"/>
      <c r="C68" s="18" t="s">
        <v>51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ZŠ Hornická, 1. stupeň, Hornická 1325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43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66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75</v>
      </c>
      <c r="F75" s="29"/>
      <c r="G75" s="5"/>
      <c r="H75" s="5"/>
      <c r="I75" s="5"/>
      <c r="J75" s="5"/>
      <c r="K75" s="5"/>
      <c r="L75" s="5"/>
      <c r="M75" s="5"/>
      <c r="N75" s="59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9"/>
      <c r="O76" s="3"/>
      <c r="P76" s="3"/>
      <c r="Q76" s="3"/>
    </row>
    <row r="77" spans="2:17" ht="15.75" x14ac:dyDescent="0.25">
      <c r="B77" s="3"/>
      <c r="C77" s="5" t="s">
        <v>68</v>
      </c>
      <c r="D77" s="5"/>
      <c r="E77" s="29"/>
      <c r="F77" s="59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9">
        <f>'Rekapitulace stavby'!O8</f>
        <v>43213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80"/>
      <c r="C82" s="128" t="s">
        <v>52</v>
      </c>
      <c r="D82" s="128" t="s">
        <v>30</v>
      </c>
      <c r="E82" s="128" t="s">
        <v>26</v>
      </c>
      <c r="F82" s="128"/>
      <c r="G82" s="128" t="s">
        <v>53</v>
      </c>
      <c r="H82" s="128"/>
      <c r="I82" s="128"/>
      <c r="J82" s="128"/>
      <c r="K82" s="128"/>
      <c r="L82" s="128" t="s">
        <v>54</v>
      </c>
      <c r="M82" s="128" t="s">
        <v>55</v>
      </c>
      <c r="N82" s="128" t="s">
        <v>61</v>
      </c>
      <c r="O82" s="129" t="s">
        <v>49</v>
      </c>
      <c r="P82" s="129" t="s">
        <v>56</v>
      </c>
      <c r="Q82" s="129"/>
    </row>
    <row r="83" spans="2:17" x14ac:dyDescent="0.25">
      <c r="B83" s="80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9"/>
      <c r="P83" s="129"/>
      <c r="Q83" s="129"/>
    </row>
    <row r="84" spans="2:17" ht="15.75" x14ac:dyDescent="0.25">
      <c r="B84" s="3"/>
      <c r="C84" s="12" t="s">
        <v>50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60">
        <f>SUM(N86+N132)</f>
        <v>0</v>
      </c>
      <c r="O84" s="160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60"/>
      <c r="O85" s="160"/>
      <c r="P85" s="3"/>
      <c r="Q85" s="3"/>
    </row>
    <row r="86" spans="2:17" ht="15.75" x14ac:dyDescent="0.25">
      <c r="B86" s="3"/>
      <c r="C86" s="45"/>
      <c r="D86" s="46" t="s">
        <v>58</v>
      </c>
      <c r="E86" s="151" t="s">
        <v>78</v>
      </c>
      <c r="F86" s="151"/>
      <c r="G86" s="152" t="s">
        <v>79</v>
      </c>
      <c r="H86" s="152"/>
      <c r="I86" s="152"/>
      <c r="J86" s="152"/>
      <c r="K86" s="64"/>
      <c r="L86" s="41"/>
      <c r="M86" s="41"/>
      <c r="N86" s="153">
        <f>SUM(O87+O89+O91+O93+O95+O100+O102+O104+O106+O108+O110+O112+O114+O116+O118+O120)</f>
        <v>0</v>
      </c>
      <c r="O86" s="153">
        <v>0</v>
      </c>
      <c r="P86" s="23"/>
      <c r="Q86" s="23"/>
    </row>
    <row r="87" spans="2:17" x14ac:dyDescent="0.25">
      <c r="B87" s="3"/>
      <c r="C87" s="34">
        <v>1</v>
      </c>
      <c r="D87" s="34" t="s">
        <v>57</v>
      </c>
      <c r="E87" s="139" t="s">
        <v>80</v>
      </c>
      <c r="F87" s="140"/>
      <c r="G87" s="155" t="s">
        <v>85</v>
      </c>
      <c r="H87" s="149"/>
      <c r="I87" s="149"/>
      <c r="J87" s="149"/>
      <c r="K87" s="156"/>
      <c r="L87" s="35" t="s">
        <v>90</v>
      </c>
      <c r="M87" s="36">
        <v>14</v>
      </c>
      <c r="N87" s="111"/>
      <c r="O87" s="37">
        <f>SUM(M87*N87)</f>
        <v>0</v>
      </c>
      <c r="P87" s="168" t="s">
        <v>62</v>
      </c>
      <c r="Q87" s="171"/>
    </row>
    <row r="88" spans="2:17" ht="15.75" x14ac:dyDescent="0.25">
      <c r="B88" s="3"/>
      <c r="C88" s="38"/>
      <c r="D88" s="39" t="s">
        <v>60</v>
      </c>
      <c r="E88" s="143"/>
      <c r="F88" s="143"/>
      <c r="G88" s="65" t="str">
        <f>G87</f>
        <v>Bezdrátový digitální teploměr interiérový 868MHz</v>
      </c>
      <c r="H88" s="65"/>
      <c r="I88" s="65"/>
      <c r="J88" s="65"/>
      <c r="K88" s="65"/>
      <c r="L88" s="114"/>
      <c r="M88" s="40"/>
      <c r="N88" s="144"/>
      <c r="O88" s="144"/>
      <c r="P88" s="38"/>
      <c r="Q88" s="38"/>
    </row>
    <row r="89" spans="2:17" x14ac:dyDescent="0.25">
      <c r="B89" s="3"/>
      <c r="C89" s="34">
        <v>2</v>
      </c>
      <c r="D89" s="34" t="s">
        <v>57</v>
      </c>
      <c r="E89" s="139" t="s">
        <v>81</v>
      </c>
      <c r="F89" s="140"/>
      <c r="G89" s="149" t="s">
        <v>86</v>
      </c>
      <c r="H89" s="149"/>
      <c r="I89" s="149"/>
      <c r="J89" s="149"/>
      <c r="K89" s="149"/>
      <c r="L89" s="35" t="s">
        <v>90</v>
      </c>
      <c r="M89" s="36">
        <v>2</v>
      </c>
      <c r="N89" s="111"/>
      <c r="O89" s="37">
        <f>SUM(M89*N89)</f>
        <v>0</v>
      </c>
      <c r="P89" s="168" t="s">
        <v>62</v>
      </c>
      <c r="Q89" s="171"/>
    </row>
    <row r="90" spans="2:17" ht="15.75" x14ac:dyDescent="0.25">
      <c r="B90" s="3"/>
      <c r="C90" s="38"/>
      <c r="D90" s="39" t="s">
        <v>60</v>
      </c>
      <c r="E90" s="143"/>
      <c r="F90" s="143"/>
      <c r="G90" s="65" t="str">
        <f>G89</f>
        <v>Modul pro řízení topení - 8 zón,868 MHz</v>
      </c>
      <c r="H90" s="65"/>
      <c r="I90" s="65"/>
      <c r="J90" s="65"/>
      <c r="K90" s="65"/>
      <c r="L90" s="114"/>
      <c r="M90" s="40"/>
      <c r="N90" s="144"/>
      <c r="O90" s="144"/>
      <c r="P90" s="38"/>
      <c r="Q90" s="38"/>
    </row>
    <row r="91" spans="2:17" x14ac:dyDescent="0.25">
      <c r="B91" s="3"/>
      <c r="C91" s="34">
        <v>3</v>
      </c>
      <c r="D91" s="34" t="s">
        <v>57</v>
      </c>
      <c r="E91" s="139" t="s">
        <v>82</v>
      </c>
      <c r="F91" s="140"/>
      <c r="G91" s="149" t="s">
        <v>87</v>
      </c>
      <c r="H91" s="149"/>
      <c r="I91" s="149"/>
      <c r="J91" s="149"/>
      <c r="K91" s="149"/>
      <c r="L91" s="35" t="s">
        <v>90</v>
      </c>
      <c r="M91" s="36">
        <v>2</v>
      </c>
      <c r="N91" s="111"/>
      <c r="O91" s="37">
        <f>SUM(M91*N91)</f>
        <v>0</v>
      </c>
      <c r="P91" s="168" t="s">
        <v>62</v>
      </c>
      <c r="Q91" s="171"/>
    </row>
    <row r="92" spans="2:17" ht="15.75" x14ac:dyDescent="0.25">
      <c r="B92" s="3"/>
      <c r="C92" s="38"/>
      <c r="D92" s="39" t="s">
        <v>60</v>
      </c>
      <c r="E92" s="143"/>
      <c r="F92" s="143"/>
      <c r="G92" s="63" t="str">
        <f>G91</f>
        <v>Rozvaděč pro modul řízení + zdroj</v>
      </c>
      <c r="H92" s="65"/>
      <c r="I92" s="65"/>
      <c r="J92" s="65"/>
      <c r="K92" s="65"/>
      <c r="L92" s="114"/>
      <c r="M92" s="40"/>
      <c r="N92" s="144"/>
      <c r="O92" s="144"/>
      <c r="P92" s="38"/>
      <c r="Q92" s="38"/>
    </row>
    <row r="93" spans="2:17" x14ac:dyDescent="0.25">
      <c r="B93" s="3"/>
      <c r="C93" s="34">
        <v>4</v>
      </c>
      <c r="D93" s="34" t="s">
        <v>57</v>
      </c>
      <c r="E93" s="139" t="s">
        <v>83</v>
      </c>
      <c r="F93" s="140"/>
      <c r="G93" s="149" t="s">
        <v>88</v>
      </c>
      <c r="H93" s="149"/>
      <c r="I93" s="149"/>
      <c r="J93" s="149"/>
      <c r="K93" s="149"/>
      <c r="L93" s="35" t="s">
        <v>90</v>
      </c>
      <c r="M93" s="36">
        <v>38</v>
      </c>
      <c r="N93" s="111"/>
      <c r="O93" s="37">
        <f>SUM(M93*N93)</f>
        <v>0</v>
      </c>
      <c r="P93" s="168" t="s">
        <v>62</v>
      </c>
      <c r="Q93" s="171"/>
    </row>
    <row r="94" spans="2:17" ht="15.75" x14ac:dyDescent="0.25">
      <c r="B94" s="3"/>
      <c r="C94" s="38"/>
      <c r="D94" s="39" t="s">
        <v>60</v>
      </c>
      <c r="E94" s="143"/>
      <c r="F94" s="143"/>
      <c r="G94" s="65" t="str">
        <f>G93</f>
        <v>Elektronická hlavice 24 V + aretace</v>
      </c>
      <c r="H94" s="65"/>
      <c r="I94" s="65"/>
      <c r="J94" s="65"/>
      <c r="K94" s="65"/>
      <c r="L94" s="114"/>
      <c r="M94" s="40"/>
      <c r="N94" s="144"/>
      <c r="O94" s="144"/>
      <c r="P94" s="38"/>
      <c r="Q94" s="38"/>
    </row>
    <row r="95" spans="2:17" x14ac:dyDescent="0.25">
      <c r="B95" s="3"/>
      <c r="C95" s="34">
        <v>5</v>
      </c>
      <c r="D95" s="34" t="s">
        <v>57</v>
      </c>
      <c r="E95" s="139" t="s">
        <v>84</v>
      </c>
      <c r="F95" s="140"/>
      <c r="G95" s="149" t="s">
        <v>89</v>
      </c>
      <c r="H95" s="149"/>
      <c r="I95" s="149"/>
      <c r="J95" s="149"/>
      <c r="K95" s="149"/>
      <c r="L95" s="35" t="s">
        <v>90</v>
      </c>
      <c r="M95" s="36">
        <v>42</v>
      </c>
      <c r="N95" s="111"/>
      <c r="O95" s="37">
        <f>SUM(M95*N95)</f>
        <v>0</v>
      </c>
      <c r="P95" s="168" t="s">
        <v>62</v>
      </c>
      <c r="Q95" s="171"/>
    </row>
    <row r="96" spans="2:17" ht="15.75" x14ac:dyDescent="0.25">
      <c r="B96" s="3"/>
      <c r="C96" s="38"/>
      <c r="D96" s="39" t="s">
        <v>60</v>
      </c>
      <c r="E96" s="143"/>
      <c r="F96" s="143"/>
      <c r="G96" s="65" t="str">
        <f>G95</f>
        <v>Termostatická hlavice + aretace teploty + pojistka</v>
      </c>
      <c r="H96" s="65"/>
      <c r="I96" s="65"/>
      <c r="J96" s="65"/>
      <c r="K96" s="65"/>
      <c r="L96" s="114"/>
      <c r="M96" s="40"/>
      <c r="N96" s="144"/>
      <c r="O96" s="144"/>
      <c r="P96" s="38"/>
      <c r="Q96" s="38"/>
    </row>
    <row r="97" spans="2:17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100" spans="2:17" x14ac:dyDescent="0.25">
      <c r="C100" s="34">
        <v>6</v>
      </c>
      <c r="D100" s="34" t="s">
        <v>57</v>
      </c>
      <c r="E100" s="139" t="s">
        <v>91</v>
      </c>
      <c r="F100" s="140"/>
      <c r="G100" s="155" t="s">
        <v>101</v>
      </c>
      <c r="H100" s="149"/>
      <c r="I100" s="149"/>
      <c r="J100" s="149"/>
      <c r="K100" s="156"/>
      <c r="L100" s="35" t="s">
        <v>366</v>
      </c>
      <c r="M100" s="36">
        <v>1</v>
      </c>
      <c r="N100" s="111"/>
      <c r="O100" s="37">
        <f>SUM(M100*N100)</f>
        <v>0</v>
      </c>
      <c r="P100" s="168" t="s">
        <v>62</v>
      </c>
      <c r="Q100" s="169"/>
    </row>
    <row r="101" spans="2:17" ht="15.75" x14ac:dyDescent="0.25">
      <c r="C101" s="38"/>
      <c r="D101" s="39" t="s">
        <v>60</v>
      </c>
      <c r="E101" s="143"/>
      <c r="F101" s="143"/>
      <c r="G101" s="65" t="str">
        <f>G100</f>
        <v>Zkouška systému</v>
      </c>
      <c r="H101" s="65"/>
      <c r="I101" s="65"/>
      <c r="J101" s="65"/>
      <c r="K101" s="65"/>
      <c r="L101" s="114"/>
      <c r="M101" s="40"/>
      <c r="N101" s="144"/>
      <c r="O101" s="144"/>
      <c r="P101" s="38"/>
      <c r="Q101" s="38"/>
    </row>
    <row r="102" spans="2:17" x14ac:dyDescent="0.25">
      <c r="C102" s="34">
        <v>7</v>
      </c>
      <c r="D102" s="34" t="s">
        <v>57</v>
      </c>
      <c r="E102" s="139" t="s">
        <v>92</v>
      </c>
      <c r="F102" s="140"/>
      <c r="G102" s="149" t="s">
        <v>102</v>
      </c>
      <c r="H102" s="149"/>
      <c r="I102" s="149"/>
      <c r="J102" s="149"/>
      <c r="K102" s="149"/>
      <c r="L102" s="35" t="s">
        <v>366</v>
      </c>
      <c r="M102" s="36">
        <v>1</v>
      </c>
      <c r="N102" s="111"/>
      <c r="O102" s="37">
        <f>SUM(M102*N102)</f>
        <v>0</v>
      </c>
      <c r="P102" s="168" t="s">
        <v>62</v>
      </c>
      <c r="Q102" s="169"/>
    </row>
    <row r="103" spans="2:17" ht="15.75" x14ac:dyDescent="0.25">
      <c r="C103" s="38"/>
      <c r="D103" s="39" t="s">
        <v>60</v>
      </c>
      <c r="E103" s="143"/>
      <c r="F103" s="143"/>
      <c r="G103" s="65" t="str">
        <f>G102</f>
        <v>Konfigurace a nastavení systému</v>
      </c>
      <c r="H103" s="65"/>
      <c r="I103" s="65"/>
      <c r="J103" s="65"/>
      <c r="K103" s="65"/>
      <c r="L103" s="114"/>
      <c r="M103" s="40"/>
      <c r="N103" s="144"/>
      <c r="O103" s="144"/>
      <c r="P103" s="38"/>
      <c r="Q103" s="38"/>
    </row>
    <row r="104" spans="2:17" x14ac:dyDescent="0.25">
      <c r="C104" s="34">
        <v>8</v>
      </c>
      <c r="D104" s="34" t="s">
        <v>57</v>
      </c>
      <c r="E104" s="139" t="s">
        <v>93</v>
      </c>
      <c r="F104" s="140"/>
      <c r="G104" s="149" t="s">
        <v>103</v>
      </c>
      <c r="H104" s="149"/>
      <c r="I104" s="149"/>
      <c r="J104" s="149"/>
      <c r="K104" s="149"/>
      <c r="L104" s="35" t="s">
        <v>366</v>
      </c>
      <c r="M104" s="36">
        <v>1</v>
      </c>
      <c r="N104" s="111"/>
      <c r="O104" s="37">
        <f>SUM(M104*N104)</f>
        <v>0</v>
      </c>
      <c r="P104" s="168" t="s">
        <v>62</v>
      </c>
      <c r="Q104" s="169"/>
    </row>
    <row r="105" spans="2:17" ht="15.75" x14ac:dyDescent="0.25">
      <c r="C105" s="38"/>
      <c r="D105" s="39" t="s">
        <v>60</v>
      </c>
      <c r="E105" s="143"/>
      <c r="F105" s="143"/>
      <c r="G105" s="63" t="str">
        <f>G104</f>
        <v>Projektová dokumentace skutečného provedení - MaR</v>
      </c>
      <c r="H105" s="65"/>
      <c r="I105" s="65"/>
      <c r="J105" s="65"/>
      <c r="K105" s="65"/>
      <c r="L105" s="114"/>
      <c r="M105" s="40"/>
      <c r="N105" s="144"/>
      <c r="O105" s="144"/>
      <c r="P105" s="38"/>
      <c r="Q105" s="38"/>
    </row>
    <row r="106" spans="2:17" x14ac:dyDescent="0.25">
      <c r="C106" s="34">
        <v>9</v>
      </c>
      <c r="D106" s="34" t="s">
        <v>57</v>
      </c>
      <c r="E106" s="139" t="s">
        <v>94</v>
      </c>
      <c r="F106" s="140"/>
      <c r="G106" s="149" t="s">
        <v>104</v>
      </c>
      <c r="H106" s="149"/>
      <c r="I106" s="149"/>
      <c r="J106" s="149"/>
      <c r="K106" s="149"/>
      <c r="L106" s="35" t="s">
        <v>74</v>
      </c>
      <c r="M106" s="36">
        <v>90</v>
      </c>
      <c r="N106" s="111"/>
      <c r="O106" s="37">
        <f>SUM(M106*N106)</f>
        <v>0</v>
      </c>
      <c r="P106" s="168" t="s">
        <v>62</v>
      </c>
      <c r="Q106" s="169"/>
    </row>
    <row r="107" spans="2:17" ht="15.75" x14ac:dyDescent="0.25">
      <c r="C107" s="38"/>
      <c r="D107" s="39" t="s">
        <v>60</v>
      </c>
      <c r="E107" s="143"/>
      <c r="F107" s="143"/>
      <c r="G107" s="65" t="str">
        <f>G106</f>
        <v>Elektroinstalační práce</v>
      </c>
      <c r="H107" s="65"/>
      <c r="I107" s="65"/>
      <c r="J107" s="65"/>
      <c r="K107" s="65"/>
      <c r="L107" s="114"/>
      <c r="M107" s="40"/>
      <c r="N107" s="144"/>
      <c r="O107" s="144"/>
      <c r="P107" s="38"/>
      <c r="Q107" s="38"/>
    </row>
    <row r="108" spans="2:17" x14ac:dyDescent="0.25">
      <c r="C108" s="34">
        <v>10</v>
      </c>
      <c r="D108" s="34" t="s">
        <v>57</v>
      </c>
      <c r="E108" s="139" t="s">
        <v>95</v>
      </c>
      <c r="F108" s="140"/>
      <c r="G108" s="149" t="s">
        <v>105</v>
      </c>
      <c r="H108" s="149"/>
      <c r="I108" s="149"/>
      <c r="J108" s="149"/>
      <c r="K108" s="149"/>
      <c r="L108" s="35" t="s">
        <v>69</v>
      </c>
      <c r="M108" s="36">
        <v>145</v>
      </c>
      <c r="N108" s="111"/>
      <c r="O108" s="37">
        <f>SUM(M108*N108)</f>
        <v>0</v>
      </c>
      <c r="P108" s="168" t="s">
        <v>62</v>
      </c>
      <c r="Q108" s="169"/>
    </row>
    <row r="109" spans="2:17" ht="15.75" x14ac:dyDescent="0.25">
      <c r="C109" s="38"/>
      <c r="D109" s="39" t="s">
        <v>60</v>
      </c>
      <c r="E109" s="143"/>
      <c r="F109" s="143"/>
      <c r="G109" s="65" t="str">
        <f>G108</f>
        <v>Elektroinstalační lišta 11x10 mm</v>
      </c>
      <c r="H109" s="65"/>
      <c r="I109" s="65"/>
      <c r="J109" s="65"/>
      <c r="K109" s="65"/>
      <c r="L109" s="114"/>
      <c r="M109" s="40"/>
      <c r="N109" s="144"/>
      <c r="O109" s="144"/>
      <c r="P109" s="38"/>
      <c r="Q109" s="38"/>
    </row>
    <row r="110" spans="2:17" x14ac:dyDescent="0.25">
      <c r="C110" s="34">
        <v>11</v>
      </c>
      <c r="D110" s="34" t="s">
        <v>57</v>
      </c>
      <c r="E110" s="139" t="s">
        <v>96</v>
      </c>
      <c r="F110" s="140"/>
      <c r="G110" s="155" t="s">
        <v>106</v>
      </c>
      <c r="H110" s="149"/>
      <c r="I110" s="149"/>
      <c r="J110" s="149"/>
      <c r="K110" s="156"/>
      <c r="L110" s="35" t="s">
        <v>69</v>
      </c>
      <c r="M110" s="36">
        <v>185</v>
      </c>
      <c r="N110" s="111"/>
      <c r="O110" s="37">
        <f>SUM(M110*N110)</f>
        <v>0</v>
      </c>
      <c r="P110" s="168" t="s">
        <v>62</v>
      </c>
      <c r="Q110" s="169"/>
    </row>
    <row r="111" spans="2:17" ht="15.75" x14ac:dyDescent="0.25">
      <c r="C111" s="38"/>
      <c r="D111" s="39" t="s">
        <v>60</v>
      </c>
      <c r="E111" s="143"/>
      <c r="F111" s="143"/>
      <c r="G111" s="65" t="str">
        <f>G110</f>
        <v>Kabel UTP cat.5</v>
      </c>
      <c r="H111" s="65"/>
      <c r="I111" s="65"/>
      <c r="J111" s="65"/>
      <c r="K111" s="65"/>
      <c r="L111" s="114"/>
      <c r="M111" s="40"/>
      <c r="N111" s="144"/>
      <c r="O111" s="144"/>
      <c r="P111" s="38"/>
      <c r="Q111" s="38"/>
    </row>
    <row r="112" spans="2:17" x14ac:dyDescent="0.25">
      <c r="C112" s="34">
        <v>12</v>
      </c>
      <c r="D112" s="34" t="s">
        <v>57</v>
      </c>
      <c r="E112" s="139" t="s">
        <v>97</v>
      </c>
      <c r="F112" s="140"/>
      <c r="G112" s="149" t="s">
        <v>107</v>
      </c>
      <c r="H112" s="149"/>
      <c r="I112" s="149"/>
      <c r="J112" s="149"/>
      <c r="K112" s="149"/>
      <c r="L112" s="35" t="s">
        <v>69</v>
      </c>
      <c r="M112" s="36">
        <v>15</v>
      </c>
      <c r="N112" s="111"/>
      <c r="O112" s="37">
        <f>SUM(M112*N112)</f>
        <v>0</v>
      </c>
      <c r="P112" s="168" t="s">
        <v>62</v>
      </c>
      <c r="Q112" s="169"/>
    </row>
    <row r="113" spans="3:17" ht="15.75" x14ac:dyDescent="0.25">
      <c r="C113" s="38"/>
      <c r="D113" s="39" t="s">
        <v>60</v>
      </c>
      <c r="E113" s="143"/>
      <c r="F113" s="143"/>
      <c r="G113" s="65" t="str">
        <f>G112</f>
        <v>Kabel CYKY 3x1,5 mm2</v>
      </c>
      <c r="H113" s="65"/>
      <c r="I113" s="65"/>
      <c r="J113" s="65"/>
      <c r="K113" s="65"/>
      <c r="L113" s="114"/>
      <c r="M113" s="40"/>
      <c r="N113" s="144"/>
      <c r="O113" s="144"/>
      <c r="P113" s="38"/>
      <c r="Q113" s="38"/>
    </row>
    <row r="114" spans="3:17" x14ac:dyDescent="0.25">
      <c r="C114" s="34">
        <v>13</v>
      </c>
      <c r="D114" s="34" t="s">
        <v>57</v>
      </c>
      <c r="E114" s="139" t="s">
        <v>98</v>
      </c>
      <c r="F114" s="140"/>
      <c r="G114" s="170" t="s">
        <v>108</v>
      </c>
      <c r="H114" s="170"/>
      <c r="I114" s="170"/>
      <c r="J114" s="170"/>
      <c r="K114" s="170"/>
      <c r="L114" s="35" t="s">
        <v>366</v>
      </c>
      <c r="M114" s="36">
        <v>1</v>
      </c>
      <c r="N114" s="111"/>
      <c r="O114" s="37">
        <f>SUM(M114*N114)</f>
        <v>0</v>
      </c>
      <c r="P114" s="168" t="s">
        <v>62</v>
      </c>
      <c r="Q114" s="169"/>
    </row>
    <row r="115" spans="3:17" ht="15.75" x14ac:dyDescent="0.25">
      <c r="C115" s="38"/>
      <c r="D115" s="39" t="s">
        <v>60</v>
      </c>
      <c r="E115" s="143"/>
      <c r="F115" s="143"/>
      <c r="G115" s="63" t="str">
        <f>G114</f>
        <v>Drobný, spojovací a kotevní materiál vč.krabic, svorek a spojek</v>
      </c>
      <c r="H115" s="65"/>
      <c r="I115" s="65"/>
      <c r="J115" s="65"/>
      <c r="K115" s="65"/>
      <c r="L115" s="114"/>
      <c r="M115" s="40"/>
      <c r="N115" s="144"/>
      <c r="O115" s="144"/>
      <c r="P115" s="38"/>
      <c r="Q115" s="38"/>
    </row>
    <row r="116" spans="3:17" x14ac:dyDescent="0.25">
      <c r="C116" s="34">
        <v>14</v>
      </c>
      <c r="D116" s="34" t="s">
        <v>57</v>
      </c>
      <c r="E116" s="139" t="s">
        <v>128</v>
      </c>
      <c r="F116" s="140"/>
      <c r="G116" s="149" t="s">
        <v>109</v>
      </c>
      <c r="H116" s="149"/>
      <c r="I116" s="149"/>
      <c r="J116" s="149"/>
      <c r="K116" s="149"/>
      <c r="L116" s="35" t="s">
        <v>366</v>
      </c>
      <c r="M116" s="36">
        <v>1</v>
      </c>
      <c r="N116" s="111"/>
      <c r="O116" s="37">
        <f>SUM(M116*N116)</f>
        <v>0</v>
      </c>
      <c r="P116" s="168" t="s">
        <v>62</v>
      </c>
      <c r="Q116" s="169"/>
    </row>
    <row r="117" spans="3:17" ht="15.75" x14ac:dyDescent="0.25">
      <c r="C117" s="38"/>
      <c r="D117" s="39" t="s">
        <v>60</v>
      </c>
      <c r="E117" s="143"/>
      <c r="F117" s="143"/>
      <c r="G117" s="65" t="str">
        <f>G116</f>
        <v>Doprava a manipulace s materiálem</v>
      </c>
      <c r="H117" s="65"/>
      <c r="I117" s="65"/>
      <c r="J117" s="65"/>
      <c r="K117" s="65"/>
      <c r="L117" s="114"/>
      <c r="M117" s="40"/>
      <c r="N117" s="144"/>
      <c r="O117" s="144"/>
      <c r="P117" s="38"/>
      <c r="Q117" s="38"/>
    </row>
    <row r="118" spans="3:17" x14ac:dyDescent="0.25">
      <c r="C118" s="34">
        <v>15</v>
      </c>
      <c r="D118" s="34" t="s">
        <v>57</v>
      </c>
      <c r="E118" s="139" t="s">
        <v>99</v>
      </c>
      <c r="F118" s="140"/>
      <c r="G118" s="149" t="s">
        <v>110</v>
      </c>
      <c r="H118" s="149"/>
      <c r="I118" s="149"/>
      <c r="J118" s="149"/>
      <c r="K118" s="149"/>
      <c r="L118" s="35" t="s">
        <v>366</v>
      </c>
      <c r="M118" s="36">
        <v>1</v>
      </c>
      <c r="N118" s="111"/>
      <c r="O118" s="37">
        <f>SUM(M118*N118)</f>
        <v>0</v>
      </c>
      <c r="P118" s="168" t="s">
        <v>62</v>
      </c>
      <c r="Q118" s="169"/>
    </row>
    <row r="119" spans="3:17" ht="15.75" x14ac:dyDescent="0.25">
      <c r="C119" s="38"/>
      <c r="D119" s="39" t="s">
        <v>60</v>
      </c>
      <c r="E119" s="143"/>
      <c r="F119" s="143"/>
      <c r="G119" s="65" t="str">
        <f>G118</f>
        <v>Elektrická revize</v>
      </c>
      <c r="H119" s="65"/>
      <c r="I119" s="65"/>
      <c r="J119" s="65"/>
      <c r="K119" s="65"/>
      <c r="L119" s="114"/>
      <c r="M119" s="40"/>
      <c r="N119" s="144"/>
      <c r="O119" s="144"/>
      <c r="P119" s="38"/>
      <c r="Q119" s="38"/>
    </row>
    <row r="120" spans="3:17" x14ac:dyDescent="0.25">
      <c r="C120" s="34">
        <v>16</v>
      </c>
      <c r="D120" s="34" t="s">
        <v>57</v>
      </c>
      <c r="E120" s="139" t="s">
        <v>100</v>
      </c>
      <c r="F120" s="140"/>
      <c r="G120" s="149" t="s">
        <v>111</v>
      </c>
      <c r="H120" s="149"/>
      <c r="I120" s="149"/>
      <c r="J120" s="149"/>
      <c r="K120" s="149"/>
      <c r="L120" s="35" t="s">
        <v>366</v>
      </c>
      <c r="M120" s="36">
        <v>1</v>
      </c>
      <c r="N120" s="111"/>
      <c r="O120" s="37">
        <f>SUM(M120*N120)</f>
        <v>0</v>
      </c>
      <c r="P120" s="168" t="s">
        <v>62</v>
      </c>
      <c r="Q120" s="169"/>
    </row>
    <row r="121" spans="3:17" ht="15.75" x14ac:dyDescent="0.25">
      <c r="C121" s="38"/>
      <c r="D121" s="39" t="s">
        <v>60</v>
      </c>
      <c r="E121" s="143"/>
      <c r="F121" s="143"/>
      <c r="G121" s="65" t="str">
        <f>G120</f>
        <v>Zaškolení obsluhy</v>
      </c>
      <c r="H121" s="65"/>
      <c r="I121" s="65"/>
      <c r="J121" s="65"/>
      <c r="K121" s="65"/>
      <c r="L121" s="114"/>
      <c r="M121" s="40"/>
      <c r="N121" s="144"/>
      <c r="O121" s="144"/>
      <c r="P121" s="38"/>
      <c r="Q121" s="38"/>
    </row>
    <row r="132" spans="3:17" ht="15.75" x14ac:dyDescent="0.25">
      <c r="C132" s="45"/>
      <c r="D132" s="46" t="s">
        <v>58</v>
      </c>
      <c r="E132" s="151" t="s">
        <v>112</v>
      </c>
      <c r="F132" s="151"/>
      <c r="G132" s="64" t="s">
        <v>113</v>
      </c>
      <c r="H132" s="64"/>
      <c r="I132" s="64"/>
      <c r="J132" s="64"/>
      <c r="K132" s="64"/>
      <c r="L132" s="41"/>
      <c r="M132" s="41"/>
      <c r="N132" s="153">
        <f>SUM(O133+O135+O137+O139+O141+O143+O145+O147+O149+O151+O153+O155+O157+O163+O165+O167+O169)</f>
        <v>0</v>
      </c>
      <c r="O132" s="153">
        <v>0</v>
      </c>
      <c r="P132" s="23"/>
      <c r="Q132" s="23"/>
    </row>
    <row r="133" spans="3:17" x14ac:dyDescent="0.25">
      <c r="C133" s="34">
        <v>17</v>
      </c>
      <c r="D133" s="34" t="s">
        <v>57</v>
      </c>
      <c r="E133" s="139" t="s">
        <v>114</v>
      </c>
      <c r="F133" s="140"/>
      <c r="G133" s="155" t="s">
        <v>130</v>
      </c>
      <c r="H133" s="149"/>
      <c r="I133" s="149"/>
      <c r="J133" s="149"/>
      <c r="K133" s="156"/>
      <c r="L133" s="35" t="s">
        <v>366</v>
      </c>
      <c r="M133" s="36">
        <v>1</v>
      </c>
      <c r="N133" s="111"/>
      <c r="O133" s="37">
        <f>SUM(M133*N133)</f>
        <v>0</v>
      </c>
      <c r="P133" s="168" t="s">
        <v>62</v>
      </c>
      <c r="Q133" s="169"/>
    </row>
    <row r="134" spans="3:17" ht="15.75" x14ac:dyDescent="0.25">
      <c r="C134" s="38"/>
      <c r="D134" s="39" t="s">
        <v>60</v>
      </c>
      <c r="E134" s="143"/>
      <c r="F134" s="143"/>
      <c r="G134" s="65" t="str">
        <f>G133</f>
        <v>Demontáž a likvidace stávajícího rozvaděče MaR a kabeláže</v>
      </c>
      <c r="H134" s="65"/>
      <c r="I134" s="65"/>
      <c r="J134" s="65"/>
      <c r="K134" s="65"/>
      <c r="L134" s="114"/>
      <c r="M134" s="40"/>
      <c r="N134" s="144"/>
      <c r="O134" s="144"/>
      <c r="P134" s="38"/>
      <c r="Q134" s="38"/>
    </row>
    <row r="135" spans="3:17" x14ac:dyDescent="0.25">
      <c r="C135" s="34">
        <v>18</v>
      </c>
      <c r="D135" s="34" t="s">
        <v>57</v>
      </c>
      <c r="E135" s="139" t="s">
        <v>115</v>
      </c>
      <c r="F135" s="140"/>
      <c r="G135" s="149" t="s">
        <v>131</v>
      </c>
      <c r="H135" s="149"/>
      <c r="I135" s="149"/>
      <c r="J135" s="149"/>
      <c r="K135" s="149"/>
      <c r="L135" s="35" t="s">
        <v>366</v>
      </c>
      <c r="M135" s="36">
        <v>1</v>
      </c>
      <c r="N135" s="111"/>
      <c r="O135" s="37">
        <f>SUM(M135*N135)</f>
        <v>0</v>
      </c>
      <c r="P135" s="168" t="s">
        <v>62</v>
      </c>
      <c r="Q135" s="169"/>
    </row>
    <row r="136" spans="3:17" ht="15.75" x14ac:dyDescent="0.25">
      <c r="C136" s="38"/>
      <c r="D136" s="39" t="s">
        <v>60</v>
      </c>
      <c r="E136" s="143"/>
      <c r="F136" s="143"/>
      <c r="G136" s="65" t="str">
        <f>G135</f>
        <v>Elektrorozvaděč hl.budova včetně příslušenství a zapojení</v>
      </c>
      <c r="H136" s="65"/>
      <c r="I136" s="65"/>
      <c r="J136" s="65"/>
      <c r="K136" s="65"/>
      <c r="L136" s="114"/>
      <c r="M136" s="40"/>
      <c r="N136" s="144"/>
      <c r="O136" s="144"/>
      <c r="P136" s="38"/>
      <c r="Q136" s="38"/>
    </row>
    <row r="137" spans="3:17" x14ac:dyDescent="0.25">
      <c r="C137" s="34">
        <v>19</v>
      </c>
      <c r="D137" s="34" t="s">
        <v>57</v>
      </c>
      <c r="E137" s="139" t="s">
        <v>116</v>
      </c>
      <c r="F137" s="140"/>
      <c r="G137" s="149" t="s">
        <v>132</v>
      </c>
      <c r="H137" s="149"/>
      <c r="I137" s="149"/>
      <c r="J137" s="149"/>
      <c r="K137" s="149"/>
      <c r="L137" s="35" t="s">
        <v>366</v>
      </c>
      <c r="M137" s="36">
        <v>1</v>
      </c>
      <c r="N137" s="111"/>
      <c r="O137" s="37">
        <f>SUM(M137*N137)</f>
        <v>0</v>
      </c>
      <c r="P137" s="168" t="s">
        <v>62</v>
      </c>
      <c r="Q137" s="169"/>
    </row>
    <row r="138" spans="3:17" ht="15.75" x14ac:dyDescent="0.25">
      <c r="C138" s="38"/>
      <c r="D138" s="39" t="s">
        <v>60</v>
      </c>
      <c r="E138" s="143"/>
      <c r="F138" s="143"/>
      <c r="G138" s="63" t="str">
        <f>G137</f>
        <v>Řídící systém včetně příslušenství</v>
      </c>
      <c r="H138" s="65"/>
      <c r="I138" s="65"/>
      <c r="J138" s="65"/>
      <c r="K138" s="65"/>
      <c r="L138" s="114"/>
      <c r="M138" s="40"/>
      <c r="N138" s="144"/>
      <c r="O138" s="144"/>
      <c r="P138" s="38"/>
      <c r="Q138" s="38"/>
    </row>
    <row r="139" spans="3:17" x14ac:dyDescent="0.25">
      <c r="C139" s="34">
        <v>20</v>
      </c>
      <c r="D139" s="34" t="s">
        <v>57</v>
      </c>
      <c r="E139" s="139" t="s">
        <v>117</v>
      </c>
      <c r="F139" s="140"/>
      <c r="G139" s="149" t="s">
        <v>376</v>
      </c>
      <c r="H139" s="149"/>
      <c r="I139" s="149"/>
      <c r="J139" s="149"/>
      <c r="K139" s="149"/>
      <c r="L139" s="35" t="s">
        <v>366</v>
      </c>
      <c r="M139" s="36">
        <v>1</v>
      </c>
      <c r="N139" s="111"/>
      <c r="O139" s="37">
        <f>SUM(M139*N139)</f>
        <v>0</v>
      </c>
      <c r="P139" s="168" t="s">
        <v>62</v>
      </c>
      <c r="Q139" s="169"/>
    </row>
    <row r="140" spans="3:17" ht="15.75" x14ac:dyDescent="0.25">
      <c r="C140" s="38"/>
      <c r="D140" s="39" t="s">
        <v>60</v>
      </c>
      <c r="E140" s="143"/>
      <c r="F140" s="143"/>
      <c r="G140" s="65" t="str">
        <f>G139</f>
        <v>Elektrická záloha rozvaděče MaR 4hod.</v>
      </c>
      <c r="H140" s="65"/>
      <c r="I140" s="65"/>
      <c r="J140" s="65"/>
      <c r="K140" s="65"/>
      <c r="L140" s="114"/>
      <c r="M140" s="40"/>
      <c r="N140" s="144"/>
      <c r="O140" s="144"/>
      <c r="P140" s="38"/>
      <c r="Q140" s="38"/>
    </row>
    <row r="141" spans="3:17" x14ac:dyDescent="0.25">
      <c r="C141" s="34">
        <v>21</v>
      </c>
      <c r="D141" s="34" t="s">
        <v>57</v>
      </c>
      <c r="E141" s="139" t="s">
        <v>118</v>
      </c>
      <c r="F141" s="140"/>
      <c r="G141" s="149" t="s">
        <v>377</v>
      </c>
      <c r="H141" s="149"/>
      <c r="I141" s="149"/>
      <c r="J141" s="149"/>
      <c r="K141" s="149"/>
      <c r="L141" s="35" t="s">
        <v>69</v>
      </c>
      <c r="M141" s="36">
        <v>10</v>
      </c>
      <c r="N141" s="111"/>
      <c r="O141" s="37">
        <f>SUM(M141*N141)</f>
        <v>0</v>
      </c>
      <c r="P141" s="168" t="s">
        <v>62</v>
      </c>
      <c r="Q141" s="169"/>
    </row>
    <row r="142" spans="3:17" ht="15.75" x14ac:dyDescent="0.25">
      <c r="C142" s="38"/>
      <c r="D142" s="39" t="s">
        <v>60</v>
      </c>
      <c r="E142" s="143"/>
      <c r="F142" s="143"/>
      <c r="G142" s="65" t="str">
        <f>G141</f>
        <v>Kabelový žlab drátěný 100x50 mm</v>
      </c>
      <c r="H142" s="65"/>
      <c r="I142" s="65"/>
      <c r="J142" s="65"/>
      <c r="K142" s="65"/>
      <c r="L142" s="114"/>
      <c r="M142" s="40"/>
      <c r="N142" s="144"/>
      <c r="O142" s="144"/>
      <c r="P142" s="38"/>
      <c r="Q142" s="38"/>
    </row>
    <row r="143" spans="3:17" x14ac:dyDescent="0.25">
      <c r="C143" s="34">
        <v>22</v>
      </c>
      <c r="D143" s="34" t="s">
        <v>57</v>
      </c>
      <c r="E143" s="139" t="s">
        <v>119</v>
      </c>
      <c r="F143" s="140"/>
      <c r="G143" s="149" t="s">
        <v>107</v>
      </c>
      <c r="H143" s="149"/>
      <c r="I143" s="149"/>
      <c r="J143" s="149"/>
      <c r="K143" s="149"/>
      <c r="L143" s="35" t="s">
        <v>69</v>
      </c>
      <c r="M143" s="36">
        <v>15</v>
      </c>
      <c r="N143" s="111"/>
      <c r="O143" s="37">
        <f>SUM(M143*N143)</f>
        <v>0</v>
      </c>
      <c r="P143" s="168" t="s">
        <v>62</v>
      </c>
      <c r="Q143" s="169"/>
    </row>
    <row r="144" spans="3:17" ht="15.75" x14ac:dyDescent="0.25">
      <c r="C144" s="38"/>
      <c r="D144" s="39" t="s">
        <v>60</v>
      </c>
      <c r="E144" s="143"/>
      <c r="F144" s="143"/>
      <c r="G144" s="65" t="str">
        <f>G143</f>
        <v>Kabel CYKY 3x1,5 mm2</v>
      </c>
      <c r="H144" s="65"/>
      <c r="I144" s="65"/>
      <c r="J144" s="65"/>
      <c r="K144" s="65"/>
      <c r="L144" s="114"/>
      <c r="M144" s="40"/>
      <c r="N144" s="144"/>
      <c r="O144" s="144"/>
      <c r="P144" s="38"/>
      <c r="Q144" s="38"/>
    </row>
    <row r="145" spans="3:17" x14ac:dyDescent="0.25">
      <c r="C145" s="34">
        <v>23</v>
      </c>
      <c r="D145" s="34" t="s">
        <v>57</v>
      </c>
      <c r="E145" s="139" t="s">
        <v>120</v>
      </c>
      <c r="F145" s="140"/>
      <c r="G145" s="149" t="s">
        <v>133</v>
      </c>
      <c r="H145" s="149"/>
      <c r="I145" s="149"/>
      <c r="J145" s="149"/>
      <c r="K145" s="149"/>
      <c r="L145" s="35" t="s">
        <v>69</v>
      </c>
      <c r="M145" s="36">
        <v>10</v>
      </c>
      <c r="N145" s="111"/>
      <c r="O145" s="37">
        <f>SUM(M145*N145)</f>
        <v>0</v>
      </c>
      <c r="P145" s="168" t="s">
        <v>62</v>
      </c>
      <c r="Q145" s="169"/>
    </row>
    <row r="146" spans="3:17" ht="15.75" x14ac:dyDescent="0.25">
      <c r="C146" s="38"/>
      <c r="D146" s="39" t="s">
        <v>60</v>
      </c>
      <c r="E146" s="143"/>
      <c r="F146" s="143"/>
      <c r="G146" s="65" t="str">
        <f>G145</f>
        <v>Kabel CYKY 3x2,5 mm2</v>
      </c>
      <c r="H146" s="65"/>
      <c r="I146" s="65"/>
      <c r="J146" s="65"/>
      <c r="K146" s="65"/>
      <c r="L146" s="114"/>
      <c r="M146" s="40"/>
      <c r="N146" s="144"/>
      <c r="O146" s="144"/>
      <c r="P146" s="38"/>
      <c r="Q146" s="38"/>
    </row>
    <row r="147" spans="3:17" x14ac:dyDescent="0.25">
      <c r="C147" s="34">
        <v>24</v>
      </c>
      <c r="D147" s="34" t="s">
        <v>57</v>
      </c>
      <c r="E147" s="139" t="s">
        <v>121</v>
      </c>
      <c r="F147" s="140"/>
      <c r="G147" s="149" t="s">
        <v>134</v>
      </c>
      <c r="H147" s="149"/>
      <c r="I147" s="149"/>
      <c r="J147" s="149"/>
      <c r="K147" s="149"/>
      <c r="L147" s="35" t="s">
        <v>69</v>
      </c>
      <c r="M147" s="36">
        <v>45</v>
      </c>
      <c r="N147" s="111"/>
      <c r="O147" s="37">
        <f>SUM(M147*N147)</f>
        <v>0</v>
      </c>
      <c r="P147" s="168" t="s">
        <v>62</v>
      </c>
      <c r="Q147" s="169"/>
    </row>
    <row r="148" spans="3:17" ht="15.75" x14ac:dyDescent="0.25">
      <c r="C148" s="38"/>
      <c r="D148" s="39" t="s">
        <v>60</v>
      </c>
      <c r="E148" s="143"/>
      <c r="F148" s="143"/>
      <c r="G148" s="65" t="str">
        <f>G147</f>
        <v>Kabel ovládací, 2x1 mm2</v>
      </c>
      <c r="H148" s="65"/>
      <c r="I148" s="65"/>
      <c r="J148" s="65"/>
      <c r="K148" s="65"/>
      <c r="L148" s="114"/>
      <c r="M148" s="40"/>
      <c r="N148" s="144"/>
      <c r="O148" s="144"/>
      <c r="P148" s="38"/>
      <c r="Q148" s="38"/>
    </row>
    <row r="149" spans="3:17" x14ac:dyDescent="0.25">
      <c r="C149" s="34">
        <v>25</v>
      </c>
      <c r="D149" s="34" t="s">
        <v>57</v>
      </c>
      <c r="E149" s="139" t="s">
        <v>122</v>
      </c>
      <c r="F149" s="140"/>
      <c r="G149" s="149" t="s">
        <v>135</v>
      </c>
      <c r="H149" s="149"/>
      <c r="I149" s="149"/>
      <c r="J149" s="149"/>
      <c r="K149" s="149"/>
      <c r="L149" s="35" t="s">
        <v>69</v>
      </c>
      <c r="M149" s="36">
        <v>20</v>
      </c>
      <c r="N149" s="111"/>
      <c r="O149" s="37">
        <f>SUM(M149*N149)</f>
        <v>0</v>
      </c>
      <c r="P149" s="168" t="s">
        <v>62</v>
      </c>
      <c r="Q149" s="169"/>
    </row>
    <row r="150" spans="3:17" ht="15.75" x14ac:dyDescent="0.25">
      <c r="C150" s="38"/>
      <c r="D150" s="39" t="s">
        <v>60</v>
      </c>
      <c r="E150" s="143"/>
      <c r="F150" s="143"/>
      <c r="G150" s="65" t="str">
        <f>G149</f>
        <v>Kabel ovládací, 4x1 mm2</v>
      </c>
      <c r="H150" s="65"/>
      <c r="I150" s="65"/>
      <c r="J150" s="65"/>
      <c r="K150" s="65"/>
      <c r="L150" s="114"/>
      <c r="M150" s="40"/>
      <c r="N150" s="144"/>
      <c r="O150" s="144"/>
      <c r="P150" s="38"/>
      <c r="Q150" s="38"/>
    </row>
    <row r="151" spans="3:17" x14ac:dyDescent="0.25">
      <c r="C151" s="34">
        <v>26</v>
      </c>
      <c r="D151" s="34" t="s">
        <v>57</v>
      </c>
      <c r="E151" s="139" t="s">
        <v>123</v>
      </c>
      <c r="F151" s="140"/>
      <c r="G151" s="155" t="s">
        <v>106</v>
      </c>
      <c r="H151" s="149"/>
      <c r="I151" s="149"/>
      <c r="J151" s="149"/>
      <c r="K151" s="156"/>
      <c r="L151" s="35" t="s">
        <v>366</v>
      </c>
      <c r="M151" s="36">
        <v>40</v>
      </c>
      <c r="N151" s="111"/>
      <c r="O151" s="37">
        <f>SUM(M151*N151)</f>
        <v>0</v>
      </c>
      <c r="P151" s="168" t="s">
        <v>62</v>
      </c>
      <c r="Q151" s="169"/>
    </row>
    <row r="152" spans="3:17" ht="15.75" x14ac:dyDescent="0.25">
      <c r="C152" s="38"/>
      <c r="D152" s="39" t="s">
        <v>60</v>
      </c>
      <c r="E152" s="143"/>
      <c r="F152" s="143"/>
      <c r="G152" s="65" t="str">
        <f>G151</f>
        <v>Kabel UTP cat.5</v>
      </c>
      <c r="H152" s="65"/>
      <c r="I152" s="65"/>
      <c r="J152" s="65"/>
      <c r="K152" s="65"/>
      <c r="L152" s="114"/>
      <c r="M152" s="40"/>
      <c r="N152" s="144"/>
      <c r="O152" s="144"/>
      <c r="P152" s="38"/>
      <c r="Q152" s="38"/>
    </row>
    <row r="153" spans="3:17" x14ac:dyDescent="0.25">
      <c r="C153" s="34">
        <v>27</v>
      </c>
      <c r="D153" s="34" t="s">
        <v>57</v>
      </c>
      <c r="E153" s="139" t="s">
        <v>124</v>
      </c>
      <c r="F153" s="140"/>
      <c r="G153" s="142" t="s">
        <v>378</v>
      </c>
      <c r="H153" s="142"/>
      <c r="I153" s="142"/>
      <c r="J153" s="142"/>
      <c r="K153" s="142"/>
      <c r="L153" s="35" t="s">
        <v>74</v>
      </c>
      <c r="M153" s="36">
        <v>1</v>
      </c>
      <c r="N153" s="111"/>
      <c r="O153" s="37">
        <f>SUM(M153*N153)</f>
        <v>0</v>
      </c>
      <c r="P153" s="168" t="s">
        <v>62</v>
      </c>
      <c r="Q153" s="169"/>
    </row>
    <row r="154" spans="3:17" ht="15.75" x14ac:dyDescent="0.25">
      <c r="C154" s="38"/>
      <c r="D154" s="39" t="s">
        <v>60</v>
      </c>
      <c r="E154" s="143"/>
      <c r="F154" s="143"/>
      <c r="G154" s="65" t="str">
        <f>G153</f>
        <v>Drobný, spojovací a kotevní materiál vč. krabic, svorek a spojek</v>
      </c>
      <c r="H154" s="65"/>
      <c r="I154" s="65"/>
      <c r="J154" s="65"/>
      <c r="K154" s="65"/>
      <c r="L154" s="114"/>
      <c r="M154" s="40"/>
      <c r="N154" s="144"/>
      <c r="O154" s="144"/>
      <c r="P154" s="38"/>
      <c r="Q154" s="38"/>
    </row>
    <row r="155" spans="3:17" x14ac:dyDescent="0.25">
      <c r="C155" s="34">
        <v>28</v>
      </c>
      <c r="D155" s="34" t="s">
        <v>57</v>
      </c>
      <c r="E155" s="139" t="s">
        <v>125</v>
      </c>
      <c r="F155" s="140"/>
      <c r="G155" s="149" t="s">
        <v>104</v>
      </c>
      <c r="H155" s="149"/>
      <c r="I155" s="149"/>
      <c r="J155" s="149"/>
      <c r="K155" s="149"/>
      <c r="L155" s="35" t="s">
        <v>366</v>
      </c>
      <c r="M155" s="36">
        <v>32</v>
      </c>
      <c r="N155" s="111"/>
      <c r="O155" s="37">
        <f>SUM(M155*N155)</f>
        <v>0</v>
      </c>
      <c r="P155" s="168" t="s">
        <v>62</v>
      </c>
      <c r="Q155" s="169"/>
    </row>
    <row r="156" spans="3:17" ht="15.75" x14ac:dyDescent="0.25">
      <c r="C156" s="38"/>
      <c r="D156" s="39" t="s">
        <v>60</v>
      </c>
      <c r="E156" s="143"/>
      <c r="F156" s="143"/>
      <c r="G156" s="63" t="str">
        <f>G155</f>
        <v>Elektroinstalační práce</v>
      </c>
      <c r="H156" s="65"/>
      <c r="I156" s="65"/>
      <c r="J156" s="65"/>
      <c r="K156" s="65"/>
      <c r="L156" s="114"/>
      <c r="M156" s="40"/>
      <c r="N156" s="144"/>
      <c r="O156" s="144"/>
      <c r="P156" s="38"/>
      <c r="Q156" s="38"/>
    </row>
    <row r="157" spans="3:17" x14ac:dyDescent="0.25">
      <c r="C157" s="34">
        <v>29</v>
      </c>
      <c r="D157" s="34" t="s">
        <v>57</v>
      </c>
      <c r="E157" s="139" t="s">
        <v>126</v>
      </c>
      <c r="F157" s="140"/>
      <c r="G157" s="149" t="s">
        <v>103</v>
      </c>
      <c r="H157" s="149"/>
      <c r="I157" s="149"/>
      <c r="J157" s="149"/>
      <c r="K157" s="149"/>
      <c r="L157" s="35" t="s">
        <v>366</v>
      </c>
      <c r="M157" s="36">
        <v>1</v>
      </c>
      <c r="N157" s="111"/>
      <c r="O157" s="37">
        <f>SUM(M157*N157)</f>
        <v>0</v>
      </c>
      <c r="P157" s="168" t="s">
        <v>62</v>
      </c>
      <c r="Q157" s="169"/>
    </row>
    <row r="158" spans="3:17" ht="15.75" x14ac:dyDescent="0.25">
      <c r="C158" s="38"/>
      <c r="D158" s="39" t="s">
        <v>60</v>
      </c>
      <c r="E158" s="143"/>
      <c r="F158" s="143"/>
      <c r="G158" s="65" t="str">
        <f>G157</f>
        <v>Projektová dokumentace skutečného provedení - MaR</v>
      </c>
      <c r="H158" s="65"/>
      <c r="I158" s="65"/>
      <c r="J158" s="65"/>
      <c r="K158" s="65"/>
      <c r="L158" s="114"/>
      <c r="M158" s="40"/>
      <c r="N158" s="144"/>
      <c r="O158" s="144"/>
      <c r="P158" s="38"/>
      <c r="Q158" s="38"/>
    </row>
    <row r="159" spans="3:17" ht="15.75" x14ac:dyDescent="0.25">
      <c r="C159" s="38"/>
      <c r="D159" s="39"/>
      <c r="E159" s="116"/>
      <c r="F159" s="116"/>
      <c r="G159" s="70"/>
      <c r="H159" s="70"/>
      <c r="I159" s="70"/>
      <c r="J159" s="70"/>
      <c r="K159" s="70"/>
      <c r="L159" s="114"/>
      <c r="M159" s="40"/>
      <c r="N159" s="115"/>
      <c r="O159" s="115"/>
      <c r="P159" s="38"/>
      <c r="Q159" s="38"/>
    </row>
    <row r="160" spans="3:17" ht="15.75" x14ac:dyDescent="0.25">
      <c r="C160" s="38"/>
      <c r="D160" s="39"/>
      <c r="E160" s="116"/>
      <c r="F160" s="116"/>
      <c r="G160" s="70"/>
      <c r="H160" s="70"/>
      <c r="I160" s="70"/>
      <c r="J160" s="70"/>
      <c r="K160" s="70"/>
      <c r="L160" s="114"/>
      <c r="M160" s="40"/>
      <c r="N160" s="115"/>
      <c r="O160" s="115"/>
      <c r="P160" s="38"/>
      <c r="Q160" s="38"/>
    </row>
    <row r="161" spans="3:17" ht="15.75" x14ac:dyDescent="0.25">
      <c r="C161" s="38"/>
      <c r="D161" s="39"/>
      <c r="E161" s="116"/>
      <c r="F161" s="116"/>
      <c r="G161" s="70"/>
      <c r="H161" s="70"/>
      <c r="I161" s="70"/>
      <c r="J161" s="70"/>
      <c r="K161" s="70"/>
      <c r="L161" s="114"/>
      <c r="M161" s="40"/>
      <c r="N161" s="115"/>
      <c r="O161" s="115"/>
      <c r="P161" s="38"/>
      <c r="Q161" s="38"/>
    </row>
    <row r="162" spans="3:17" ht="15.75" x14ac:dyDescent="0.25">
      <c r="C162" s="38"/>
      <c r="D162" s="39"/>
      <c r="E162" s="116"/>
      <c r="F162" s="116"/>
      <c r="G162" s="70"/>
      <c r="H162" s="70"/>
      <c r="I162" s="70"/>
      <c r="J162" s="70"/>
      <c r="K162" s="70"/>
      <c r="L162" s="114"/>
      <c r="M162" s="40"/>
      <c r="N162" s="115"/>
      <c r="O162" s="115"/>
      <c r="P162" s="38"/>
      <c r="Q162" s="38"/>
    </row>
    <row r="163" spans="3:17" x14ac:dyDescent="0.25">
      <c r="C163" s="34">
        <v>30</v>
      </c>
      <c r="D163" s="34" t="s">
        <v>57</v>
      </c>
      <c r="E163" s="139" t="s">
        <v>127</v>
      </c>
      <c r="F163" s="140"/>
      <c r="G163" s="149" t="s">
        <v>101</v>
      </c>
      <c r="H163" s="149"/>
      <c r="I163" s="149"/>
      <c r="J163" s="149"/>
      <c r="K163" s="149"/>
      <c r="L163" s="35" t="s">
        <v>366</v>
      </c>
      <c r="M163" s="36">
        <v>1</v>
      </c>
      <c r="N163" s="111"/>
      <c r="O163" s="37">
        <f>SUM(M163*N163)</f>
        <v>0</v>
      </c>
      <c r="P163" s="168" t="s">
        <v>62</v>
      </c>
      <c r="Q163" s="169"/>
    </row>
    <row r="164" spans="3:17" ht="15.75" x14ac:dyDescent="0.25">
      <c r="C164" s="38"/>
      <c r="D164" s="39" t="s">
        <v>60</v>
      </c>
      <c r="E164" s="143"/>
      <c r="F164" s="143"/>
      <c r="G164" s="65" t="str">
        <f>G163</f>
        <v>Zkouška systému</v>
      </c>
      <c r="H164" s="65"/>
      <c r="I164" s="65"/>
      <c r="J164" s="65"/>
      <c r="K164" s="65"/>
      <c r="L164" s="114"/>
      <c r="M164" s="40"/>
      <c r="N164" s="144"/>
      <c r="O164" s="144"/>
      <c r="P164" s="38"/>
      <c r="Q164" s="38"/>
    </row>
    <row r="165" spans="3:17" x14ac:dyDescent="0.25">
      <c r="C165" s="34">
        <v>31</v>
      </c>
      <c r="D165" s="34" t="s">
        <v>57</v>
      </c>
      <c r="E165" s="139" t="s">
        <v>129</v>
      </c>
      <c r="F165" s="140"/>
      <c r="G165" s="155" t="s">
        <v>102</v>
      </c>
      <c r="H165" s="149"/>
      <c r="I165" s="149"/>
      <c r="J165" s="149"/>
      <c r="K165" s="156"/>
      <c r="L165" s="35" t="s">
        <v>366</v>
      </c>
      <c r="M165" s="36">
        <v>1</v>
      </c>
      <c r="N165" s="111"/>
      <c r="O165" s="37">
        <f>SUM(M165*N165)</f>
        <v>0</v>
      </c>
      <c r="P165" s="168" t="s">
        <v>62</v>
      </c>
      <c r="Q165" s="169"/>
    </row>
    <row r="166" spans="3:17" ht="15.75" x14ac:dyDescent="0.25">
      <c r="C166" s="38"/>
      <c r="D166" s="39" t="s">
        <v>60</v>
      </c>
      <c r="E166" s="143"/>
      <c r="F166" s="143"/>
      <c r="G166" s="65" t="str">
        <f>G165</f>
        <v>Konfigurace a nastavení systému</v>
      </c>
      <c r="H166" s="65"/>
      <c r="I166" s="65"/>
      <c r="J166" s="65"/>
      <c r="K166" s="65"/>
      <c r="L166" s="114"/>
      <c r="M166" s="40"/>
      <c r="N166" s="144"/>
      <c r="O166" s="144"/>
      <c r="P166" s="38"/>
      <c r="Q166" s="38"/>
    </row>
    <row r="167" spans="3:17" x14ac:dyDescent="0.25">
      <c r="C167" s="34">
        <v>32</v>
      </c>
      <c r="D167" s="34" t="s">
        <v>57</v>
      </c>
      <c r="E167" s="139" t="s">
        <v>379</v>
      </c>
      <c r="F167" s="140"/>
      <c r="G167" s="149" t="s">
        <v>109</v>
      </c>
      <c r="H167" s="149"/>
      <c r="I167" s="149"/>
      <c r="J167" s="149"/>
      <c r="K167" s="149"/>
      <c r="L167" s="35" t="s">
        <v>366</v>
      </c>
      <c r="M167" s="36">
        <v>1</v>
      </c>
      <c r="N167" s="111"/>
      <c r="O167" s="37">
        <f>SUM(M167*N167)</f>
        <v>0</v>
      </c>
      <c r="P167" s="168" t="s">
        <v>62</v>
      </c>
      <c r="Q167" s="169"/>
    </row>
    <row r="168" spans="3:17" ht="15.75" x14ac:dyDescent="0.25">
      <c r="C168" s="38"/>
      <c r="D168" s="39" t="s">
        <v>60</v>
      </c>
      <c r="E168" s="143"/>
      <c r="F168" s="143"/>
      <c r="G168" s="65" t="str">
        <f>G167</f>
        <v>Doprava a manipulace s materiálem</v>
      </c>
      <c r="H168" s="65"/>
      <c r="I168" s="65"/>
      <c r="J168" s="65"/>
      <c r="K168" s="65"/>
      <c r="L168" s="114"/>
      <c r="M168" s="40"/>
      <c r="N168" s="144"/>
      <c r="O168" s="144"/>
      <c r="P168" s="38"/>
      <c r="Q168" s="38"/>
    </row>
    <row r="169" spans="3:17" x14ac:dyDescent="0.25">
      <c r="C169" s="34">
        <v>33</v>
      </c>
      <c r="D169" s="34" t="s">
        <v>57</v>
      </c>
      <c r="E169" s="139" t="s">
        <v>380</v>
      </c>
      <c r="F169" s="140"/>
      <c r="G169" s="149" t="s">
        <v>110</v>
      </c>
      <c r="H169" s="149"/>
      <c r="I169" s="149"/>
      <c r="J169" s="149"/>
      <c r="K169" s="149"/>
      <c r="L169" s="35" t="s">
        <v>366</v>
      </c>
      <c r="M169" s="36">
        <v>1</v>
      </c>
      <c r="N169" s="111"/>
      <c r="O169" s="37">
        <f>SUM(M169*N169)</f>
        <v>0</v>
      </c>
      <c r="P169" s="168" t="s">
        <v>62</v>
      </c>
      <c r="Q169" s="169"/>
    </row>
    <row r="170" spans="3:17" ht="15.75" x14ac:dyDescent="0.25">
      <c r="C170" s="38"/>
      <c r="D170" s="39" t="s">
        <v>60</v>
      </c>
      <c r="E170" s="143"/>
      <c r="F170" s="143"/>
      <c r="G170" s="63" t="str">
        <f>G169</f>
        <v>Elektrická revize</v>
      </c>
      <c r="H170" s="65"/>
      <c r="I170" s="65"/>
      <c r="J170" s="65"/>
      <c r="K170" s="65"/>
      <c r="L170" s="114"/>
      <c r="M170" s="40"/>
      <c r="N170" s="144"/>
      <c r="O170" s="144"/>
      <c r="P170" s="38"/>
      <c r="Q170" s="38"/>
    </row>
    <row r="171" spans="3:17" x14ac:dyDescent="0.25">
      <c r="P171" s="3"/>
      <c r="Q171" s="3"/>
    </row>
    <row r="172" spans="3:17" x14ac:dyDescent="0.25">
      <c r="P172" s="3"/>
      <c r="Q172" s="3"/>
    </row>
  </sheetData>
  <sheetProtection algorithmName="SHA-512" hashValue="E3IEfHGDW2hni5iwAD820ySsPSKIKcjD8HlasgKkvNSN5/nmHC9xNyCG+RzfvpgeDqPP+gxrSE/N17Q8DfgkwA==" saltValue="1kZ9H/cuAW1w+M/wBMZS4g==" spinCount="100000" sheet="1" objects="1" scenarios="1" selectLockedCells="1"/>
  <mergeCells count="191">
    <mergeCell ref="P82:Q83"/>
    <mergeCell ref="N84:O84"/>
    <mergeCell ref="E23:P26"/>
    <mergeCell ref="C27:F28"/>
    <mergeCell ref="C33:E33"/>
    <mergeCell ref="C51:E52"/>
    <mergeCell ref="O51:P52"/>
    <mergeCell ref="O27:P28"/>
    <mergeCell ref="O33:P33"/>
    <mergeCell ref="O54:P54"/>
    <mergeCell ref="O56:P56"/>
    <mergeCell ref="O57:P57"/>
    <mergeCell ref="C82:C83"/>
    <mergeCell ref="D82:D83"/>
    <mergeCell ref="E82:F83"/>
    <mergeCell ref="G82:K83"/>
    <mergeCell ref="L82:L83"/>
    <mergeCell ref="M82:M83"/>
    <mergeCell ref="N82:N83"/>
    <mergeCell ref="O82:O83"/>
    <mergeCell ref="N85:O85"/>
    <mergeCell ref="E86:F86"/>
    <mergeCell ref="G86:J86"/>
    <mergeCell ref="N86:O86"/>
    <mergeCell ref="E87:F87"/>
    <mergeCell ref="G87:K87"/>
    <mergeCell ref="P95:Q95"/>
    <mergeCell ref="E96:F96"/>
    <mergeCell ref="N96:O96"/>
    <mergeCell ref="E95:F95"/>
    <mergeCell ref="G95:K95"/>
    <mergeCell ref="E91:F91"/>
    <mergeCell ref="G91:K91"/>
    <mergeCell ref="P87:Q87"/>
    <mergeCell ref="E88:F88"/>
    <mergeCell ref="N88:O88"/>
    <mergeCell ref="E89:F89"/>
    <mergeCell ref="G89:K89"/>
    <mergeCell ref="P89:Q89"/>
    <mergeCell ref="P91:Q91"/>
    <mergeCell ref="E90:F90"/>
    <mergeCell ref="N90:O90"/>
    <mergeCell ref="E100:F100"/>
    <mergeCell ref="G100:K100"/>
    <mergeCell ref="P100:Q100"/>
    <mergeCell ref="E92:F92"/>
    <mergeCell ref="N92:O92"/>
    <mergeCell ref="E93:F93"/>
    <mergeCell ref="G93:K93"/>
    <mergeCell ref="P93:Q93"/>
    <mergeCell ref="E94:F94"/>
    <mergeCell ref="N94:O94"/>
    <mergeCell ref="E104:F104"/>
    <mergeCell ref="G104:K104"/>
    <mergeCell ref="P104:Q104"/>
    <mergeCell ref="E105:F105"/>
    <mergeCell ref="N105:O105"/>
    <mergeCell ref="E106:F106"/>
    <mergeCell ref="G106:K106"/>
    <mergeCell ref="P106:Q106"/>
    <mergeCell ref="E101:F101"/>
    <mergeCell ref="N101:O101"/>
    <mergeCell ref="E102:F102"/>
    <mergeCell ref="G102:K102"/>
    <mergeCell ref="P102:Q102"/>
    <mergeCell ref="E103:F103"/>
    <mergeCell ref="N103:O103"/>
    <mergeCell ref="E110:F110"/>
    <mergeCell ref="G110:K110"/>
    <mergeCell ref="P110:Q110"/>
    <mergeCell ref="E111:F111"/>
    <mergeCell ref="N111:O111"/>
    <mergeCell ref="E112:F112"/>
    <mergeCell ref="G112:K112"/>
    <mergeCell ref="P112:Q112"/>
    <mergeCell ref="E107:F107"/>
    <mergeCell ref="N107:O107"/>
    <mergeCell ref="E108:F108"/>
    <mergeCell ref="G108:K108"/>
    <mergeCell ref="P108:Q108"/>
    <mergeCell ref="E109:F109"/>
    <mergeCell ref="N109:O109"/>
    <mergeCell ref="E116:F116"/>
    <mergeCell ref="G116:K116"/>
    <mergeCell ref="P116:Q116"/>
    <mergeCell ref="E117:F117"/>
    <mergeCell ref="N117:O117"/>
    <mergeCell ref="E118:F118"/>
    <mergeCell ref="G118:K118"/>
    <mergeCell ref="P118:Q118"/>
    <mergeCell ref="E113:F113"/>
    <mergeCell ref="N113:O113"/>
    <mergeCell ref="E114:F114"/>
    <mergeCell ref="G114:K114"/>
    <mergeCell ref="P114:Q114"/>
    <mergeCell ref="E115:F115"/>
    <mergeCell ref="N115:O115"/>
    <mergeCell ref="E132:F132"/>
    <mergeCell ref="N132:O132"/>
    <mergeCell ref="E133:F133"/>
    <mergeCell ref="G133:K133"/>
    <mergeCell ref="P133:Q133"/>
    <mergeCell ref="E119:F119"/>
    <mergeCell ref="N119:O119"/>
    <mergeCell ref="E120:F120"/>
    <mergeCell ref="G120:K120"/>
    <mergeCell ref="P120:Q120"/>
    <mergeCell ref="E121:F121"/>
    <mergeCell ref="N121:O121"/>
    <mergeCell ref="E137:F137"/>
    <mergeCell ref="G137:K137"/>
    <mergeCell ref="P137:Q137"/>
    <mergeCell ref="E138:F138"/>
    <mergeCell ref="N138:O138"/>
    <mergeCell ref="E139:F139"/>
    <mergeCell ref="G139:K139"/>
    <mergeCell ref="P139:Q139"/>
    <mergeCell ref="E134:F134"/>
    <mergeCell ref="N134:O134"/>
    <mergeCell ref="E135:F135"/>
    <mergeCell ref="G135:K135"/>
    <mergeCell ref="P135:Q135"/>
    <mergeCell ref="E136:F136"/>
    <mergeCell ref="N136:O136"/>
    <mergeCell ref="E143:F143"/>
    <mergeCell ref="G143:K143"/>
    <mergeCell ref="P143:Q143"/>
    <mergeCell ref="E144:F144"/>
    <mergeCell ref="N144:O144"/>
    <mergeCell ref="E145:F145"/>
    <mergeCell ref="G145:K145"/>
    <mergeCell ref="P145:Q145"/>
    <mergeCell ref="E140:F140"/>
    <mergeCell ref="N140:O140"/>
    <mergeCell ref="E141:F141"/>
    <mergeCell ref="G141:K141"/>
    <mergeCell ref="P141:Q141"/>
    <mergeCell ref="E142:F142"/>
    <mergeCell ref="N142:O142"/>
    <mergeCell ref="E149:F149"/>
    <mergeCell ref="G149:K149"/>
    <mergeCell ref="P149:Q149"/>
    <mergeCell ref="E150:F150"/>
    <mergeCell ref="N150:O150"/>
    <mergeCell ref="E151:F151"/>
    <mergeCell ref="G151:K151"/>
    <mergeCell ref="P151:Q151"/>
    <mergeCell ref="E146:F146"/>
    <mergeCell ref="N146:O146"/>
    <mergeCell ref="E147:F147"/>
    <mergeCell ref="G147:K147"/>
    <mergeCell ref="P147:Q147"/>
    <mergeCell ref="E148:F148"/>
    <mergeCell ref="N148:O148"/>
    <mergeCell ref="E155:F155"/>
    <mergeCell ref="G155:K155"/>
    <mergeCell ref="P155:Q155"/>
    <mergeCell ref="E156:F156"/>
    <mergeCell ref="N156:O156"/>
    <mergeCell ref="E157:F157"/>
    <mergeCell ref="G157:K157"/>
    <mergeCell ref="P157:Q157"/>
    <mergeCell ref="E152:F152"/>
    <mergeCell ref="N152:O152"/>
    <mergeCell ref="E153:F153"/>
    <mergeCell ref="G153:K153"/>
    <mergeCell ref="P153:Q153"/>
    <mergeCell ref="E154:F154"/>
    <mergeCell ref="N154:O154"/>
    <mergeCell ref="E158:F158"/>
    <mergeCell ref="N158:O158"/>
    <mergeCell ref="E163:F163"/>
    <mergeCell ref="G163:K163"/>
    <mergeCell ref="P163:Q163"/>
    <mergeCell ref="E164:F164"/>
    <mergeCell ref="N164:O164"/>
    <mergeCell ref="G167:K167"/>
    <mergeCell ref="P167:Q167"/>
    <mergeCell ref="N168:O168"/>
    <mergeCell ref="G169:K169"/>
    <mergeCell ref="P169:Q169"/>
    <mergeCell ref="N170:O170"/>
    <mergeCell ref="E170:F170"/>
    <mergeCell ref="E168:F168"/>
    <mergeCell ref="E169:F169"/>
    <mergeCell ref="E165:F165"/>
    <mergeCell ref="E166:F166"/>
    <mergeCell ref="E167:F167"/>
    <mergeCell ref="G165:K165"/>
    <mergeCell ref="P165:Q165"/>
    <mergeCell ref="N166:O166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7"/>
  <sheetViews>
    <sheetView tabSelected="1" view="pageLayout" topLeftCell="A98" zoomScaleNormal="100" workbookViewId="0">
      <selection activeCell="N116" sqref="N116"/>
    </sheetView>
  </sheetViews>
  <sheetFormatPr defaultRowHeight="15" x14ac:dyDescent="0.25"/>
  <cols>
    <col min="1" max="1" width="3" style="1" customWidth="1"/>
    <col min="2" max="2" width="3.28515625" style="1" customWidth="1"/>
    <col min="3" max="3" width="4" style="1" customWidth="1"/>
    <col min="4" max="4" width="4.5703125" style="1" customWidth="1"/>
    <col min="5" max="5" width="8.7109375" style="1" customWidth="1"/>
    <col min="6" max="16" width="9.140625" style="1"/>
    <col min="17" max="17" width="5.7109375" style="1" customWidth="1"/>
    <col min="18" max="16384" width="9.140625" style="1"/>
  </cols>
  <sheetData>
    <row r="2" spans="2:17" ht="23.25" x14ac:dyDescent="0.35">
      <c r="B2" s="3"/>
      <c r="C2" s="18" t="s">
        <v>42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ZŠ Hornická, 1. stupeň, Hornická 1325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43</v>
      </c>
      <c r="D6" s="5"/>
      <c r="E6" s="5" t="s">
        <v>65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66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137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6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43213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1" t="s">
        <v>15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9"/>
    </row>
    <row r="24" spans="2:17" x14ac:dyDescent="0.25">
      <c r="B24" s="3"/>
      <c r="C24" s="3"/>
      <c r="D24" s="3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3"/>
    </row>
    <row r="25" spans="2:17" ht="15.75" x14ac:dyDescent="0.25">
      <c r="B25" s="78"/>
      <c r="C25" s="3"/>
      <c r="D25" s="3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3"/>
    </row>
    <row r="26" spans="2:17" ht="11.25" customHeight="1" x14ac:dyDescent="0.25">
      <c r="B26" s="78"/>
      <c r="C26" s="3"/>
      <c r="D26" s="3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3"/>
    </row>
    <row r="27" spans="2:17" ht="5.25" customHeight="1" x14ac:dyDescent="0.25">
      <c r="B27" s="5"/>
      <c r="C27" s="122" t="s">
        <v>16</v>
      </c>
      <c r="D27" s="122"/>
      <c r="E27" s="122"/>
      <c r="F27" s="122"/>
      <c r="G27" s="2"/>
      <c r="H27" s="2"/>
      <c r="I27" s="2"/>
      <c r="J27" s="2"/>
      <c r="K27" s="2"/>
      <c r="L27" s="2"/>
      <c r="M27" s="2"/>
      <c r="N27" s="2"/>
      <c r="O27" s="163">
        <f>SUM(O53)</f>
        <v>0</v>
      </c>
      <c r="P27" s="163"/>
      <c r="Q27" s="3"/>
    </row>
    <row r="28" spans="2:17" ht="15" customHeight="1" x14ac:dyDescent="0.25">
      <c r="B28" s="5"/>
      <c r="C28" s="123"/>
      <c r="D28" s="123"/>
      <c r="E28" s="123"/>
      <c r="F28" s="123"/>
      <c r="G28" s="4"/>
      <c r="H28" s="4"/>
      <c r="I28" s="4"/>
      <c r="J28" s="4"/>
      <c r="K28" s="4"/>
      <c r="L28" s="4"/>
      <c r="M28" s="4"/>
      <c r="N28" s="4"/>
      <c r="O28" s="164"/>
      <c r="P28" s="164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44</v>
      </c>
      <c r="D30" s="5"/>
      <c r="E30" s="5" t="s">
        <v>45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8" t="s">
        <v>46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7.5" customHeight="1" x14ac:dyDescent="0.25">
      <c r="B32" s="3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3"/>
    </row>
    <row r="33" spans="2:17" ht="15" customHeight="1" x14ac:dyDescent="0.25">
      <c r="B33" s="79"/>
      <c r="C33" s="162" t="s">
        <v>21</v>
      </c>
      <c r="D33" s="162"/>
      <c r="E33" s="162"/>
      <c r="F33" s="57"/>
      <c r="G33" s="57"/>
      <c r="H33" s="57"/>
      <c r="I33" s="57"/>
      <c r="J33" s="57"/>
      <c r="K33" s="57"/>
      <c r="L33" s="57"/>
      <c r="M33" s="57" t="s">
        <v>22</v>
      </c>
      <c r="N33" s="57" t="s">
        <v>23</v>
      </c>
      <c r="O33" s="165">
        <f>SUM(L30+P30)</f>
        <v>0</v>
      </c>
      <c r="P33" s="165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6" spans="2:17" ht="23.25" x14ac:dyDescent="0.35">
      <c r="B36" s="3"/>
      <c r="C36" s="18" t="s">
        <v>47</v>
      </c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5" t="s">
        <v>25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/>
      <c r="D39" s="5"/>
      <c r="E39" s="5" t="str">
        <f>'Rekapitulace stavby'!E5</f>
        <v>ZŠ Hornická, 1. stupeň, Hornická 1325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 t="s">
        <v>43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/>
      <c r="D41" s="5"/>
      <c r="E41" s="5" t="s">
        <v>65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 t="s">
        <v>66</v>
      </c>
      <c r="D42" s="5"/>
      <c r="E42" s="29"/>
      <c r="F42" s="29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29" t="s">
        <v>137</v>
      </c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/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x14ac:dyDescent="0.25">
      <c r="B45" s="3"/>
      <c r="C45" s="5" t="s">
        <v>4</v>
      </c>
      <c r="D45" s="5"/>
      <c r="E45" s="5"/>
      <c r="F45" s="60" t="str">
        <f>'Rekapitulace stavby'!E8</f>
        <v>Tachov</v>
      </c>
      <c r="G45" s="5"/>
      <c r="H45" s="5"/>
      <c r="I45" s="5"/>
      <c r="J45" s="5"/>
      <c r="K45" s="5"/>
      <c r="L45" s="5"/>
      <c r="M45" s="5" t="s">
        <v>7</v>
      </c>
      <c r="N45" s="59">
        <f>'Rekapitulace stavby'!O8</f>
        <v>43213</v>
      </c>
      <c r="O45" s="5"/>
      <c r="P45" s="21"/>
      <c r="Q45" s="3"/>
    </row>
    <row r="46" spans="2:17" x14ac:dyDescent="0.25">
      <c r="B46" s="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3"/>
      <c r="Q46" s="3"/>
    </row>
    <row r="47" spans="2:17" x14ac:dyDescent="0.25">
      <c r="B47" s="3"/>
      <c r="C47" s="5" t="s">
        <v>8</v>
      </c>
      <c r="D47" s="5"/>
      <c r="E47" s="5"/>
      <c r="F47" s="5"/>
      <c r="G47" s="5"/>
      <c r="H47" s="5"/>
      <c r="I47" s="5"/>
      <c r="J47" s="5"/>
      <c r="K47" s="5"/>
      <c r="L47" s="5"/>
      <c r="M47" s="5" t="s">
        <v>13</v>
      </c>
      <c r="N47" s="5"/>
      <c r="O47" s="5"/>
      <c r="P47" s="3"/>
      <c r="Q47" s="3"/>
    </row>
    <row r="48" spans="2:17" x14ac:dyDescent="0.25">
      <c r="B48" s="3"/>
      <c r="C48" s="5" t="s">
        <v>11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128" t="s">
        <v>48</v>
      </c>
      <c r="D50" s="128"/>
      <c r="E50" s="128"/>
      <c r="F50" s="61"/>
      <c r="G50" s="61"/>
      <c r="H50" s="61"/>
      <c r="I50" s="61"/>
      <c r="J50" s="61"/>
      <c r="K50" s="61"/>
      <c r="L50" s="61"/>
      <c r="M50" s="61"/>
      <c r="N50" s="61"/>
      <c r="O50" s="128" t="s">
        <v>49</v>
      </c>
      <c r="P50" s="128"/>
      <c r="Q50" s="9"/>
    </row>
    <row r="51" spans="2:17" x14ac:dyDescent="0.25">
      <c r="B51" s="3"/>
      <c r="C51" s="128"/>
      <c r="D51" s="128"/>
      <c r="E51" s="128"/>
      <c r="F51" s="62"/>
      <c r="G51" s="62"/>
      <c r="H51" s="62"/>
      <c r="I51" s="62"/>
      <c r="J51" s="62"/>
      <c r="K51" s="62"/>
      <c r="L51" s="62"/>
      <c r="M51" s="62"/>
      <c r="N51" s="62"/>
      <c r="O51" s="128"/>
      <c r="P51" s="128"/>
      <c r="Q51" s="49"/>
    </row>
    <row r="52" spans="2:17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2:17" ht="18.75" x14ac:dyDescent="0.3">
      <c r="B53" s="3"/>
      <c r="C53" s="30" t="s">
        <v>50</v>
      </c>
      <c r="D53" s="30"/>
      <c r="E53" s="3"/>
      <c r="F53" s="3"/>
      <c r="G53" s="3"/>
      <c r="H53" s="3"/>
      <c r="I53" s="3"/>
      <c r="J53" s="3"/>
      <c r="K53" s="3"/>
      <c r="L53" s="3"/>
      <c r="M53" s="3"/>
      <c r="N53" s="3"/>
      <c r="O53" s="166">
        <f>SUM(O55:P58)</f>
        <v>0</v>
      </c>
      <c r="P53" s="166"/>
      <c r="Q53" s="3"/>
    </row>
    <row r="54" spans="2:17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2:17" ht="15.75" x14ac:dyDescent="0.25">
      <c r="B55" s="3"/>
      <c r="C55" s="50" t="s">
        <v>138</v>
      </c>
      <c r="D55" s="50"/>
      <c r="E55" s="26"/>
      <c r="F55" s="26"/>
      <c r="G55" s="26"/>
      <c r="H55" s="26"/>
      <c r="I55" s="4"/>
      <c r="J55" s="4"/>
      <c r="K55" s="4"/>
      <c r="L55" s="4"/>
      <c r="M55" s="4"/>
      <c r="N55" s="4"/>
      <c r="O55" s="167">
        <f>SUM(N86)</f>
        <v>0</v>
      </c>
      <c r="P55" s="167"/>
      <c r="Q55" s="3"/>
    </row>
    <row r="56" spans="2:17" ht="15.75" x14ac:dyDescent="0.25">
      <c r="B56" s="3"/>
      <c r="C56" s="51" t="s">
        <v>139</v>
      </c>
      <c r="D56" s="51"/>
      <c r="E56" s="27"/>
      <c r="F56" s="27"/>
      <c r="G56" s="27"/>
      <c r="H56" s="27"/>
      <c r="I56" s="28"/>
      <c r="J56" s="28"/>
      <c r="K56" s="28"/>
      <c r="L56" s="28"/>
      <c r="M56" s="28"/>
      <c r="N56" s="28"/>
      <c r="O56" s="161">
        <f>SUM(N98)</f>
        <v>0</v>
      </c>
      <c r="P56" s="161"/>
      <c r="Q56" s="3"/>
    </row>
    <row r="57" spans="2:17" ht="15.75" x14ac:dyDescent="0.25">
      <c r="B57" s="3"/>
      <c r="C57" s="51" t="s">
        <v>381</v>
      </c>
      <c r="D57" s="51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61">
        <f>SUM(N106)</f>
        <v>0</v>
      </c>
      <c r="P57" s="161"/>
      <c r="Q57" s="3"/>
    </row>
    <row r="58" spans="2:17" ht="15.75" x14ac:dyDescent="0.25">
      <c r="B58" s="3"/>
      <c r="C58" s="51" t="s">
        <v>337</v>
      </c>
      <c r="D58" s="51"/>
      <c r="E58" s="27"/>
      <c r="F58" s="27"/>
      <c r="G58" s="27"/>
      <c r="H58" s="27"/>
      <c r="I58" s="28"/>
      <c r="J58" s="28"/>
      <c r="K58" s="28"/>
      <c r="L58" s="28"/>
      <c r="M58" s="28"/>
      <c r="N58" s="28"/>
      <c r="O58" s="161">
        <f>SUM(N115)</f>
        <v>0</v>
      </c>
      <c r="P58" s="161"/>
      <c r="Q58" s="3"/>
    </row>
    <row r="59" spans="2:17" ht="15.75" x14ac:dyDescent="0.25">
      <c r="B59" s="3"/>
      <c r="C59" s="66"/>
      <c r="D59" s="66"/>
      <c r="E59" s="67"/>
      <c r="F59" s="67"/>
      <c r="G59" s="67"/>
      <c r="H59" s="67"/>
      <c r="I59" s="2"/>
      <c r="J59" s="2"/>
      <c r="K59" s="2"/>
      <c r="L59" s="2"/>
      <c r="M59" s="2"/>
      <c r="N59" s="2"/>
      <c r="O59" s="2"/>
      <c r="P59" s="68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8" spans="2:17" ht="23.25" x14ac:dyDescent="0.35">
      <c r="B68" s="3"/>
      <c r="C68" s="18" t="s">
        <v>51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ZŠ Hornická, 1. stupeň, Hornická 1325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43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66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137</v>
      </c>
      <c r="F75" s="29"/>
      <c r="G75" s="5"/>
      <c r="H75" s="5"/>
      <c r="I75" s="5"/>
      <c r="J75" s="5"/>
      <c r="K75" s="5"/>
      <c r="L75" s="5"/>
      <c r="M75" s="5"/>
      <c r="N75" s="59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9"/>
      <c r="O76" s="3"/>
      <c r="P76" s="3"/>
      <c r="Q76" s="3"/>
    </row>
    <row r="77" spans="2:17" ht="15.75" x14ac:dyDescent="0.25">
      <c r="B77" s="3"/>
      <c r="C77" s="5" t="s">
        <v>68</v>
      </c>
      <c r="D77" s="5"/>
      <c r="E77" s="29"/>
      <c r="F77" s="59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9">
        <f>'Rekapitulace stavby'!O8</f>
        <v>43213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80"/>
      <c r="C82" s="128" t="s">
        <v>52</v>
      </c>
      <c r="D82" s="128" t="s">
        <v>30</v>
      </c>
      <c r="E82" s="128" t="s">
        <v>26</v>
      </c>
      <c r="F82" s="128"/>
      <c r="G82" s="128" t="s">
        <v>53</v>
      </c>
      <c r="H82" s="128"/>
      <c r="I82" s="128"/>
      <c r="J82" s="128"/>
      <c r="K82" s="128"/>
      <c r="L82" s="128" t="s">
        <v>54</v>
      </c>
      <c r="M82" s="128" t="s">
        <v>55</v>
      </c>
      <c r="N82" s="128" t="s">
        <v>61</v>
      </c>
      <c r="O82" s="129" t="s">
        <v>49</v>
      </c>
      <c r="P82" s="129" t="s">
        <v>56</v>
      </c>
      <c r="Q82" s="129"/>
    </row>
    <row r="83" spans="2:17" x14ac:dyDescent="0.25">
      <c r="B83" s="80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9"/>
      <c r="P83" s="129"/>
      <c r="Q83" s="129"/>
    </row>
    <row r="84" spans="2:17" ht="15.75" x14ac:dyDescent="0.25">
      <c r="B84" s="3"/>
      <c r="C84" s="12" t="s">
        <v>50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60">
        <f>SUM(N86+N98+N106+N115)</f>
        <v>0</v>
      </c>
      <c r="O84" s="160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60"/>
      <c r="O85" s="160"/>
      <c r="P85" s="3"/>
      <c r="Q85" s="3"/>
    </row>
    <row r="86" spans="2:17" ht="15.75" x14ac:dyDescent="0.25">
      <c r="B86" s="3"/>
      <c r="C86" s="45"/>
      <c r="D86" s="46" t="s">
        <v>58</v>
      </c>
      <c r="E86" s="151" t="s">
        <v>78</v>
      </c>
      <c r="F86" s="151"/>
      <c r="G86" s="152" t="s">
        <v>140</v>
      </c>
      <c r="H86" s="152"/>
      <c r="I86" s="152"/>
      <c r="J86" s="152"/>
      <c r="K86" s="64"/>
      <c r="L86" s="41"/>
      <c r="M86" s="41"/>
      <c r="N86" s="153">
        <f>SUM(O87+O89+O91+O93)</f>
        <v>0</v>
      </c>
      <c r="O86" s="153">
        <v>0</v>
      </c>
      <c r="P86" s="23"/>
      <c r="Q86" s="23"/>
    </row>
    <row r="87" spans="2:17" x14ac:dyDescent="0.25">
      <c r="B87" s="3"/>
      <c r="C87" s="34">
        <v>1</v>
      </c>
      <c r="D87" s="34" t="s">
        <v>57</v>
      </c>
      <c r="E87" s="139" t="s">
        <v>80</v>
      </c>
      <c r="F87" s="140"/>
      <c r="G87" s="155" t="s">
        <v>141</v>
      </c>
      <c r="H87" s="149"/>
      <c r="I87" s="149"/>
      <c r="J87" s="149"/>
      <c r="K87" s="156"/>
      <c r="L87" s="35" t="s">
        <v>90</v>
      </c>
      <c r="M87" s="36">
        <v>1</v>
      </c>
      <c r="N87" s="111"/>
      <c r="O87" s="37">
        <f>SUM(M87*N87)</f>
        <v>0</v>
      </c>
      <c r="P87" s="168" t="s">
        <v>62</v>
      </c>
      <c r="Q87" s="169"/>
    </row>
    <row r="88" spans="2:17" ht="15.75" x14ac:dyDescent="0.25">
      <c r="B88" s="3"/>
      <c r="C88" s="38"/>
      <c r="D88" s="39" t="s">
        <v>60</v>
      </c>
      <c r="E88" s="143"/>
      <c r="F88" s="143"/>
      <c r="G88" s="65" t="s">
        <v>141</v>
      </c>
      <c r="H88" s="65"/>
      <c r="I88" s="65"/>
      <c r="J88" s="65"/>
      <c r="K88" s="65"/>
      <c r="L88" s="114"/>
      <c r="M88" s="40"/>
      <c r="N88" s="144"/>
      <c r="O88" s="144"/>
      <c r="P88" s="38"/>
      <c r="Q88" s="38"/>
    </row>
    <row r="89" spans="2:17" x14ac:dyDescent="0.25">
      <c r="B89" s="3"/>
      <c r="C89" s="34">
        <v>2</v>
      </c>
      <c r="D89" s="34" t="s">
        <v>57</v>
      </c>
      <c r="E89" s="139" t="s">
        <v>81</v>
      </c>
      <c r="F89" s="140"/>
      <c r="G89" s="149" t="s">
        <v>142</v>
      </c>
      <c r="H89" s="149"/>
      <c r="I89" s="149"/>
      <c r="J89" s="149"/>
      <c r="K89" s="149"/>
      <c r="L89" s="35" t="s">
        <v>90</v>
      </c>
      <c r="M89" s="36">
        <v>1</v>
      </c>
      <c r="N89" s="111"/>
      <c r="O89" s="37">
        <f>SUM(M89*N89)</f>
        <v>0</v>
      </c>
      <c r="P89" s="168" t="s">
        <v>62</v>
      </c>
      <c r="Q89" s="169"/>
    </row>
    <row r="90" spans="2:17" ht="15.75" x14ac:dyDescent="0.25">
      <c r="B90" s="3"/>
      <c r="C90" s="38"/>
      <c r="D90" s="39" t="s">
        <v>60</v>
      </c>
      <c r="E90" s="143"/>
      <c r="F90" s="143"/>
      <c r="G90" s="65" t="s">
        <v>142</v>
      </c>
      <c r="H90" s="65"/>
      <c r="I90" s="65"/>
      <c r="J90" s="65"/>
      <c r="K90" s="65"/>
      <c r="L90" s="114"/>
      <c r="M90" s="40"/>
      <c r="N90" s="144"/>
      <c r="O90" s="144"/>
      <c r="P90" s="38"/>
      <c r="Q90" s="38"/>
    </row>
    <row r="91" spans="2:17" x14ac:dyDescent="0.25">
      <c r="B91" s="3"/>
      <c r="C91" s="34">
        <v>3</v>
      </c>
      <c r="D91" s="34" t="s">
        <v>57</v>
      </c>
      <c r="E91" s="139" t="s">
        <v>82</v>
      </c>
      <c r="F91" s="140"/>
      <c r="G91" s="170" t="s">
        <v>143</v>
      </c>
      <c r="H91" s="170"/>
      <c r="I91" s="170"/>
      <c r="J91" s="170"/>
      <c r="K91" s="170"/>
      <c r="L91" s="35" t="s">
        <v>90</v>
      </c>
      <c r="M91" s="36">
        <v>1</v>
      </c>
      <c r="N91" s="111"/>
      <c r="O91" s="37">
        <f>SUM(M91*N91)</f>
        <v>0</v>
      </c>
      <c r="P91" s="168" t="s">
        <v>62</v>
      </c>
      <c r="Q91" s="169"/>
    </row>
    <row r="92" spans="2:17" ht="15.75" x14ac:dyDescent="0.25">
      <c r="B92" s="3"/>
      <c r="C92" s="38"/>
      <c r="D92" s="39" t="s">
        <v>60</v>
      </c>
      <c r="E92" s="143"/>
      <c r="F92" s="143"/>
      <c r="G92" s="63" t="s">
        <v>143</v>
      </c>
      <c r="H92" s="65"/>
      <c r="I92" s="65"/>
      <c r="J92" s="65"/>
      <c r="K92" s="65"/>
      <c r="L92" s="114"/>
      <c r="M92" s="40"/>
      <c r="N92" s="144"/>
      <c r="O92" s="144"/>
      <c r="P92" s="38"/>
      <c r="Q92" s="38"/>
    </row>
    <row r="93" spans="2:17" x14ac:dyDescent="0.25">
      <c r="B93" s="3"/>
      <c r="C93" s="34">
        <v>4</v>
      </c>
      <c r="D93" s="34" t="s">
        <v>57</v>
      </c>
      <c r="E93" s="139" t="s">
        <v>83</v>
      </c>
      <c r="F93" s="140"/>
      <c r="G93" s="170" t="s">
        <v>144</v>
      </c>
      <c r="H93" s="170"/>
      <c r="I93" s="170"/>
      <c r="J93" s="170"/>
      <c r="K93" s="170"/>
      <c r="L93" s="35" t="s">
        <v>90</v>
      </c>
      <c r="M93" s="36">
        <v>1</v>
      </c>
      <c r="N93" s="111"/>
      <c r="O93" s="37">
        <f>SUM(M93*N93)</f>
        <v>0</v>
      </c>
      <c r="P93" s="168" t="s">
        <v>62</v>
      </c>
      <c r="Q93" s="169"/>
    </row>
    <row r="94" spans="2:17" ht="15.75" x14ac:dyDescent="0.25">
      <c r="B94" s="3"/>
      <c r="C94" s="38"/>
      <c r="D94" s="39" t="s">
        <v>60</v>
      </c>
      <c r="E94" s="143"/>
      <c r="F94" s="143"/>
      <c r="G94" s="65" t="s">
        <v>144</v>
      </c>
      <c r="H94" s="65"/>
      <c r="I94" s="65"/>
      <c r="J94" s="65"/>
      <c r="K94" s="65"/>
      <c r="L94" s="114"/>
      <c r="M94" s="40"/>
      <c r="N94" s="144"/>
      <c r="O94" s="144"/>
      <c r="P94" s="38"/>
      <c r="Q94" s="38"/>
    </row>
    <row r="95" spans="2:17" x14ac:dyDescent="0.25">
      <c r="B95" s="3"/>
      <c r="C95" s="42"/>
      <c r="D95" s="42"/>
      <c r="E95" s="146"/>
      <c r="F95" s="147"/>
      <c r="G95" s="148"/>
      <c r="H95" s="148"/>
      <c r="I95" s="148"/>
      <c r="J95" s="148"/>
      <c r="K95" s="148"/>
      <c r="L95" s="53"/>
      <c r="M95" s="43"/>
      <c r="N95" s="54"/>
      <c r="O95" s="54"/>
      <c r="P95" s="141"/>
      <c r="Q95" s="141"/>
    </row>
    <row r="96" spans="2:17" ht="15.75" x14ac:dyDescent="0.25">
      <c r="B96" s="3"/>
      <c r="C96" s="38"/>
      <c r="D96" s="39"/>
      <c r="E96" s="143"/>
      <c r="F96" s="143"/>
      <c r="G96" s="70"/>
      <c r="H96" s="70"/>
      <c r="I96" s="70"/>
      <c r="J96" s="70"/>
      <c r="K96" s="70"/>
      <c r="L96" s="47"/>
      <c r="M96" s="40"/>
      <c r="N96" s="144"/>
      <c r="O96" s="144"/>
      <c r="P96" s="38"/>
      <c r="Q96" s="38"/>
    </row>
    <row r="98" spans="3:17" ht="15.75" x14ac:dyDescent="0.25">
      <c r="C98" s="45"/>
      <c r="D98" s="46" t="s">
        <v>58</v>
      </c>
      <c r="E98" s="151" t="s">
        <v>112</v>
      </c>
      <c r="F98" s="151"/>
      <c r="G98" s="152" t="s">
        <v>145</v>
      </c>
      <c r="H98" s="152"/>
      <c r="I98" s="152"/>
      <c r="J98" s="152"/>
      <c r="K98" s="64"/>
      <c r="L98" s="41"/>
      <c r="M98" s="41"/>
      <c r="N98" s="153">
        <f>SUM(O99+O101+O103)</f>
        <v>0</v>
      </c>
      <c r="O98" s="153">
        <v>0</v>
      </c>
      <c r="P98" s="23"/>
      <c r="Q98" s="23"/>
    </row>
    <row r="99" spans="3:17" x14ac:dyDescent="0.25">
      <c r="C99" s="34">
        <v>5</v>
      </c>
      <c r="D99" s="34" t="s">
        <v>57</v>
      </c>
      <c r="E99" s="139" t="s">
        <v>84</v>
      </c>
      <c r="F99" s="140"/>
      <c r="G99" s="155" t="s">
        <v>141</v>
      </c>
      <c r="H99" s="149"/>
      <c r="I99" s="149"/>
      <c r="J99" s="149"/>
      <c r="K99" s="156"/>
      <c r="L99" s="35" t="s">
        <v>90</v>
      </c>
      <c r="M99" s="36">
        <v>1</v>
      </c>
      <c r="N99" s="111"/>
      <c r="O99" s="37">
        <f>SUM(M99*N99)</f>
        <v>0</v>
      </c>
      <c r="P99" s="168" t="s">
        <v>62</v>
      </c>
      <c r="Q99" s="169"/>
    </row>
    <row r="100" spans="3:17" ht="15.75" x14ac:dyDescent="0.25">
      <c r="C100" s="38"/>
      <c r="D100" s="39" t="s">
        <v>60</v>
      </c>
      <c r="E100" s="143"/>
      <c r="F100" s="143"/>
      <c r="G100" s="65" t="s">
        <v>141</v>
      </c>
      <c r="H100" s="65"/>
      <c r="I100" s="65"/>
      <c r="J100" s="65"/>
      <c r="K100" s="65"/>
      <c r="L100" s="114"/>
      <c r="M100" s="40"/>
      <c r="N100" s="144"/>
      <c r="O100" s="144"/>
      <c r="P100" s="38"/>
      <c r="Q100" s="38"/>
    </row>
    <row r="101" spans="3:17" x14ac:dyDescent="0.25">
      <c r="C101" s="34">
        <v>6</v>
      </c>
      <c r="D101" s="34" t="s">
        <v>57</v>
      </c>
      <c r="E101" s="139" t="s">
        <v>91</v>
      </c>
      <c r="F101" s="140"/>
      <c r="G101" s="149" t="s">
        <v>142</v>
      </c>
      <c r="H101" s="149"/>
      <c r="I101" s="149"/>
      <c r="J101" s="149"/>
      <c r="K101" s="149"/>
      <c r="L101" s="35" t="s">
        <v>90</v>
      </c>
      <c r="M101" s="36">
        <v>1</v>
      </c>
      <c r="N101" s="111"/>
      <c r="O101" s="37">
        <f>SUM(M101*N101)</f>
        <v>0</v>
      </c>
      <c r="P101" s="168" t="s">
        <v>62</v>
      </c>
      <c r="Q101" s="169"/>
    </row>
    <row r="102" spans="3:17" ht="15.75" x14ac:dyDescent="0.25">
      <c r="C102" s="38"/>
      <c r="D102" s="39" t="s">
        <v>60</v>
      </c>
      <c r="E102" s="143"/>
      <c r="F102" s="143"/>
      <c r="G102" s="65" t="s">
        <v>142</v>
      </c>
      <c r="H102" s="65"/>
      <c r="I102" s="65"/>
      <c r="J102" s="65"/>
      <c r="K102" s="65"/>
      <c r="L102" s="114"/>
      <c r="M102" s="40"/>
      <c r="N102" s="144"/>
      <c r="O102" s="144"/>
      <c r="P102" s="38"/>
      <c r="Q102" s="38"/>
    </row>
    <row r="103" spans="3:17" ht="27.75" customHeight="1" x14ac:dyDescent="0.25">
      <c r="C103" s="73">
        <v>7</v>
      </c>
      <c r="D103" s="73" t="s">
        <v>57</v>
      </c>
      <c r="E103" s="172" t="s">
        <v>92</v>
      </c>
      <c r="F103" s="173"/>
      <c r="G103" s="174" t="s">
        <v>146</v>
      </c>
      <c r="H103" s="174"/>
      <c r="I103" s="174"/>
      <c r="J103" s="174"/>
      <c r="K103" s="174"/>
      <c r="L103" s="74" t="s">
        <v>90</v>
      </c>
      <c r="M103" s="75">
        <v>1</v>
      </c>
      <c r="N103" s="112"/>
      <c r="O103" s="76">
        <f>SUM(M103*N103)</f>
        <v>0</v>
      </c>
      <c r="P103" s="175" t="s">
        <v>62</v>
      </c>
      <c r="Q103" s="176"/>
    </row>
    <row r="104" spans="3:17" ht="23.25" customHeight="1" x14ac:dyDescent="0.25">
      <c r="C104" s="38"/>
      <c r="D104" s="72" t="s">
        <v>60</v>
      </c>
      <c r="E104" s="143"/>
      <c r="F104" s="143"/>
      <c r="G104" s="159" t="s">
        <v>146</v>
      </c>
      <c r="H104" s="159"/>
      <c r="I104" s="159"/>
      <c r="J104" s="159"/>
      <c r="K104" s="159"/>
      <c r="L104" s="114"/>
      <c r="M104" s="40"/>
      <c r="N104" s="144"/>
      <c r="O104" s="144"/>
      <c r="P104" s="38"/>
      <c r="Q104" s="38"/>
    </row>
    <row r="105" spans="3:17" x14ac:dyDescent="0.25">
      <c r="G105" s="71"/>
      <c r="H105" s="71"/>
      <c r="I105" s="71"/>
      <c r="J105" s="71"/>
      <c r="K105" s="71"/>
      <c r="P105" s="3"/>
      <c r="Q105" s="3"/>
    </row>
    <row r="106" spans="3:17" ht="15.75" x14ac:dyDescent="0.25">
      <c r="C106" s="45"/>
      <c r="D106" s="46" t="s">
        <v>58</v>
      </c>
      <c r="E106" s="151" t="s">
        <v>136</v>
      </c>
      <c r="F106" s="151"/>
      <c r="G106" s="152" t="s">
        <v>382</v>
      </c>
      <c r="H106" s="152"/>
      <c r="I106" s="152"/>
      <c r="J106" s="152"/>
      <c r="K106" s="64"/>
      <c r="L106" s="41"/>
      <c r="M106" s="41"/>
      <c r="N106" s="153">
        <f>SUM(O107+O109+O111)</f>
        <v>0</v>
      </c>
      <c r="O106" s="153">
        <v>0</v>
      </c>
      <c r="P106" s="23"/>
      <c r="Q106" s="23"/>
    </row>
    <row r="107" spans="3:17" x14ac:dyDescent="0.25">
      <c r="C107" s="34">
        <v>8</v>
      </c>
      <c r="D107" s="34" t="s">
        <v>57</v>
      </c>
      <c r="E107" s="139" t="s">
        <v>93</v>
      </c>
      <c r="F107" s="140"/>
      <c r="G107" s="155" t="s">
        <v>147</v>
      </c>
      <c r="H107" s="149"/>
      <c r="I107" s="149"/>
      <c r="J107" s="149"/>
      <c r="K107" s="156"/>
      <c r="L107" s="35" t="s">
        <v>90</v>
      </c>
      <c r="M107" s="36">
        <v>2</v>
      </c>
      <c r="N107" s="111"/>
      <c r="O107" s="37">
        <f>SUM(M107*N107)</f>
        <v>0</v>
      </c>
      <c r="P107" s="168" t="s">
        <v>62</v>
      </c>
      <c r="Q107" s="169"/>
    </row>
    <row r="108" spans="3:17" ht="15.75" x14ac:dyDescent="0.25">
      <c r="C108" s="38"/>
      <c r="D108" s="39" t="s">
        <v>60</v>
      </c>
      <c r="E108" s="143"/>
      <c r="F108" s="143"/>
      <c r="G108" s="65" t="s">
        <v>147</v>
      </c>
      <c r="H108" s="65"/>
      <c r="I108" s="65"/>
      <c r="J108" s="65"/>
      <c r="K108" s="65"/>
      <c r="L108" s="114"/>
      <c r="M108" s="40"/>
      <c r="N108" s="144"/>
      <c r="O108" s="144"/>
      <c r="P108" s="38"/>
      <c r="Q108" s="38"/>
    </row>
    <row r="109" spans="3:17" x14ac:dyDescent="0.25">
      <c r="C109" s="34">
        <v>9</v>
      </c>
      <c r="D109" s="34" t="s">
        <v>57</v>
      </c>
      <c r="E109" s="139" t="s">
        <v>94</v>
      </c>
      <c r="F109" s="140"/>
      <c r="G109" s="149" t="s">
        <v>142</v>
      </c>
      <c r="H109" s="149"/>
      <c r="I109" s="149"/>
      <c r="J109" s="149"/>
      <c r="K109" s="149"/>
      <c r="L109" s="35" t="s">
        <v>90</v>
      </c>
      <c r="M109" s="36">
        <v>1</v>
      </c>
      <c r="N109" s="111"/>
      <c r="O109" s="37">
        <f>SUM(M109*N109)</f>
        <v>0</v>
      </c>
      <c r="P109" s="168" t="s">
        <v>62</v>
      </c>
      <c r="Q109" s="169"/>
    </row>
    <row r="110" spans="3:17" ht="15.75" x14ac:dyDescent="0.25">
      <c r="C110" s="38"/>
      <c r="D110" s="39" t="s">
        <v>60</v>
      </c>
      <c r="E110" s="143"/>
      <c r="F110" s="143"/>
      <c r="G110" s="65" t="s">
        <v>142</v>
      </c>
      <c r="H110" s="65"/>
      <c r="I110" s="65"/>
      <c r="J110" s="65"/>
      <c r="K110" s="65"/>
      <c r="L110" s="114"/>
      <c r="M110" s="40"/>
      <c r="N110" s="144"/>
      <c r="O110" s="144"/>
      <c r="P110" s="38"/>
      <c r="Q110" s="38"/>
    </row>
    <row r="111" spans="3:17" ht="15" customHeight="1" x14ac:dyDescent="0.25">
      <c r="C111" s="73">
        <v>10</v>
      </c>
      <c r="D111" s="73" t="s">
        <v>57</v>
      </c>
      <c r="E111" s="172" t="s">
        <v>95</v>
      </c>
      <c r="F111" s="173"/>
      <c r="G111" s="174" t="s">
        <v>148</v>
      </c>
      <c r="H111" s="174"/>
      <c r="I111" s="174"/>
      <c r="J111" s="174"/>
      <c r="K111" s="174"/>
      <c r="L111" s="74" t="s">
        <v>90</v>
      </c>
      <c r="M111" s="75">
        <v>2</v>
      </c>
      <c r="N111" s="112"/>
      <c r="O111" s="76">
        <f>SUM(M111*N111)</f>
        <v>0</v>
      </c>
      <c r="P111" s="168" t="s">
        <v>62</v>
      </c>
      <c r="Q111" s="169"/>
    </row>
    <row r="112" spans="3:17" ht="15.75" customHeight="1" x14ac:dyDescent="0.25">
      <c r="C112" s="38"/>
      <c r="D112" s="72" t="s">
        <v>60</v>
      </c>
      <c r="E112" s="143"/>
      <c r="F112" s="143"/>
      <c r="G112" s="159" t="s">
        <v>148</v>
      </c>
      <c r="H112" s="159"/>
      <c r="I112" s="159"/>
      <c r="J112" s="159"/>
      <c r="K112" s="159"/>
      <c r="L112" s="114"/>
      <c r="M112" s="40"/>
      <c r="N112" s="144"/>
      <c r="O112" s="144"/>
      <c r="P112" s="38"/>
      <c r="Q112" s="38"/>
    </row>
    <row r="113" spans="3:17" x14ac:dyDescent="0.25">
      <c r="P113" s="3"/>
      <c r="Q113" s="3"/>
    </row>
    <row r="114" spans="3:17" x14ac:dyDescent="0.25">
      <c r="P114" s="3"/>
      <c r="Q114" s="3"/>
    </row>
    <row r="115" spans="3:17" ht="15.75" x14ac:dyDescent="0.25">
      <c r="C115" s="45"/>
      <c r="D115" s="46" t="s">
        <v>58</v>
      </c>
      <c r="E115" s="151" t="s">
        <v>336</v>
      </c>
      <c r="F115" s="151"/>
      <c r="G115" s="152" t="s">
        <v>149</v>
      </c>
      <c r="H115" s="152"/>
      <c r="I115" s="152"/>
      <c r="J115" s="152"/>
      <c r="K115" s="64"/>
      <c r="L115" s="41"/>
      <c r="M115" s="41"/>
      <c r="N115" s="153">
        <f>SUM(O116)</f>
        <v>0</v>
      </c>
      <c r="O115" s="153">
        <v>0</v>
      </c>
      <c r="P115" s="23"/>
      <c r="Q115" s="23"/>
    </row>
    <row r="116" spans="3:17" x14ac:dyDescent="0.25">
      <c r="C116" s="34">
        <v>11</v>
      </c>
      <c r="D116" s="34" t="s">
        <v>57</v>
      </c>
      <c r="E116" s="139" t="s">
        <v>96</v>
      </c>
      <c r="F116" s="140"/>
      <c r="G116" s="155" t="s">
        <v>150</v>
      </c>
      <c r="H116" s="149"/>
      <c r="I116" s="149"/>
      <c r="J116" s="149"/>
      <c r="K116" s="156"/>
      <c r="L116" s="35" t="s">
        <v>90</v>
      </c>
      <c r="M116" s="36">
        <v>1</v>
      </c>
      <c r="N116" s="111"/>
      <c r="O116" s="37">
        <f>SUM(M116*N116)</f>
        <v>0</v>
      </c>
      <c r="P116" s="168" t="s">
        <v>62</v>
      </c>
      <c r="Q116" s="169"/>
    </row>
    <row r="117" spans="3:17" ht="15.75" x14ac:dyDescent="0.25">
      <c r="C117" s="38"/>
      <c r="D117" s="39" t="s">
        <v>60</v>
      </c>
      <c r="E117" s="143"/>
      <c r="F117" s="143"/>
      <c r="G117" s="65" t="s">
        <v>150</v>
      </c>
      <c r="H117" s="65"/>
      <c r="I117" s="65"/>
      <c r="J117" s="65"/>
      <c r="K117" s="65"/>
      <c r="L117" s="47"/>
      <c r="M117" s="40"/>
      <c r="N117" s="144"/>
      <c r="O117" s="144"/>
      <c r="P117" s="38"/>
      <c r="Q117" s="38"/>
    </row>
  </sheetData>
  <sheetProtection algorithmName="SHA-512" hashValue="S/GrILKS0cg5h/3mrXjk1O6nuauCwA7QN5lrJlJRzU5V1GTwmrs35zCO9/Yr6cFM+s/Szx1ZwsJgbo7nNKv/3g==" saltValue="/xL0Q+q7/qPRbxolDYVFtg==" spinCount="100000" sheet="1" objects="1" scenarios="1" selectLockedCells="1"/>
  <mergeCells count="97">
    <mergeCell ref="G89:K89"/>
    <mergeCell ref="P89:Q89"/>
    <mergeCell ref="P87:Q87"/>
    <mergeCell ref="E23:P26"/>
    <mergeCell ref="C27:F28"/>
    <mergeCell ref="O27:P28"/>
    <mergeCell ref="O33:P33"/>
    <mergeCell ref="O53:P53"/>
    <mergeCell ref="O55:P55"/>
    <mergeCell ref="O56:P56"/>
    <mergeCell ref="O57:P57"/>
    <mergeCell ref="P82:Q83"/>
    <mergeCell ref="N84:O84"/>
    <mergeCell ref="N85:O85"/>
    <mergeCell ref="E86:F86"/>
    <mergeCell ref="C33:E33"/>
    <mergeCell ref="C50:E51"/>
    <mergeCell ref="O50:P51"/>
    <mergeCell ref="D82:D83"/>
    <mergeCell ref="M82:M83"/>
    <mergeCell ref="N82:N83"/>
    <mergeCell ref="O82:O83"/>
    <mergeCell ref="O58:P58"/>
    <mergeCell ref="E94:F94"/>
    <mergeCell ref="N94:O94"/>
    <mergeCell ref="E91:F91"/>
    <mergeCell ref="C82:C83"/>
    <mergeCell ref="E82:F83"/>
    <mergeCell ref="G82:K83"/>
    <mergeCell ref="L82:L83"/>
    <mergeCell ref="E87:F87"/>
    <mergeCell ref="G87:K87"/>
    <mergeCell ref="G86:J86"/>
    <mergeCell ref="N86:O86"/>
    <mergeCell ref="E90:F90"/>
    <mergeCell ref="N90:O90"/>
    <mergeCell ref="E88:F88"/>
    <mergeCell ref="N88:O88"/>
    <mergeCell ref="E89:F89"/>
    <mergeCell ref="G91:K91"/>
    <mergeCell ref="P91:Q91"/>
    <mergeCell ref="E92:F92"/>
    <mergeCell ref="N92:O92"/>
    <mergeCell ref="E93:F93"/>
    <mergeCell ref="G93:K93"/>
    <mergeCell ref="P93:Q93"/>
    <mergeCell ref="E101:F101"/>
    <mergeCell ref="G101:K101"/>
    <mergeCell ref="P101:Q101"/>
    <mergeCell ref="E95:F95"/>
    <mergeCell ref="G95:K95"/>
    <mergeCell ref="P95:Q95"/>
    <mergeCell ref="E96:F96"/>
    <mergeCell ref="N96:O96"/>
    <mergeCell ref="E98:F98"/>
    <mergeCell ref="G98:J98"/>
    <mergeCell ref="N98:O98"/>
    <mergeCell ref="E99:F99"/>
    <mergeCell ref="G99:K99"/>
    <mergeCell ref="P99:Q99"/>
    <mergeCell ref="E100:F100"/>
    <mergeCell ref="N100:O100"/>
    <mergeCell ref="P107:Q107"/>
    <mergeCell ref="E102:F102"/>
    <mergeCell ref="N102:O102"/>
    <mergeCell ref="E103:F103"/>
    <mergeCell ref="G103:K103"/>
    <mergeCell ref="P103:Q103"/>
    <mergeCell ref="E104:F104"/>
    <mergeCell ref="N104:O104"/>
    <mergeCell ref="G104:K104"/>
    <mergeCell ref="N110:O110"/>
    <mergeCell ref="E106:F106"/>
    <mergeCell ref="G106:J106"/>
    <mergeCell ref="N106:O106"/>
    <mergeCell ref="E107:F107"/>
    <mergeCell ref="G107:K107"/>
    <mergeCell ref="E108:F108"/>
    <mergeCell ref="N108:O108"/>
    <mergeCell ref="E109:F109"/>
    <mergeCell ref="G109:K109"/>
    <mergeCell ref="P109:Q109"/>
    <mergeCell ref="P116:Q116"/>
    <mergeCell ref="E117:F117"/>
    <mergeCell ref="N117:O117"/>
    <mergeCell ref="E115:F115"/>
    <mergeCell ref="G115:J115"/>
    <mergeCell ref="N115:O115"/>
    <mergeCell ref="E116:F116"/>
    <mergeCell ref="G116:K116"/>
    <mergeCell ref="E111:F111"/>
    <mergeCell ref="G111:K111"/>
    <mergeCell ref="P111:Q111"/>
    <mergeCell ref="E112:F112"/>
    <mergeCell ref="G112:K112"/>
    <mergeCell ref="N112:O112"/>
    <mergeCell ref="E110:F110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9"/>
  <sheetViews>
    <sheetView view="pageLayout" topLeftCell="A172" zoomScaleNormal="100" workbookViewId="0">
      <selection activeCell="G178" sqref="G178"/>
    </sheetView>
  </sheetViews>
  <sheetFormatPr defaultRowHeight="15" x14ac:dyDescent="0.25"/>
  <cols>
    <col min="1" max="1" width="2.85546875" style="1" customWidth="1"/>
    <col min="2" max="2" width="3.7109375" style="1" customWidth="1"/>
    <col min="3" max="3" width="9.140625" style="1" customWidth="1"/>
    <col min="4" max="11" width="9.140625" style="1"/>
    <col min="12" max="12" width="3.42578125" style="1" customWidth="1"/>
    <col min="13" max="13" width="13.28515625" style="1" customWidth="1"/>
    <col min="14" max="14" width="14.7109375" style="1" customWidth="1"/>
    <col min="15" max="15" width="4.140625" style="1" customWidth="1"/>
    <col min="16" max="16" width="4" style="1" customWidth="1"/>
    <col min="17" max="16384" width="9.140625" style="1"/>
  </cols>
  <sheetData>
    <row r="2" spans="2:16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1" customHeight="1" x14ac:dyDescent="0.25">
      <c r="B3" s="3"/>
      <c r="C3" s="182" t="s">
        <v>151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82"/>
      <c r="P3" s="3"/>
    </row>
    <row r="4" spans="2:16" ht="15" customHeight="1" x14ac:dyDescent="0.25">
      <c r="B4" s="3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82"/>
      <c r="P4" s="3"/>
    </row>
    <row r="5" spans="2:16" ht="16.5" x14ac:dyDescent="0.3">
      <c r="B5" s="3"/>
      <c r="C5" s="185" t="s">
        <v>152</v>
      </c>
      <c r="D5" s="185"/>
      <c r="E5" s="185"/>
      <c r="F5" s="185"/>
      <c r="G5" s="185"/>
      <c r="H5" s="185"/>
      <c r="I5" s="185"/>
      <c r="J5" s="185"/>
      <c r="K5" s="81"/>
      <c r="L5" s="81"/>
      <c r="M5" s="81"/>
      <c r="N5" s="81"/>
      <c r="O5" s="81"/>
      <c r="P5" s="3"/>
    </row>
    <row r="6" spans="2:16" ht="15" customHeight="1" x14ac:dyDescent="0.25">
      <c r="B6" s="3"/>
      <c r="C6" s="186" t="s">
        <v>153</v>
      </c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3"/>
    </row>
    <row r="7" spans="2:16" ht="15.75" x14ac:dyDescent="0.3">
      <c r="B7" s="3"/>
      <c r="C7" s="179" t="s">
        <v>154</v>
      </c>
      <c r="D7" s="179"/>
      <c r="E7" s="179"/>
      <c r="F7" s="179"/>
      <c r="G7" s="179"/>
      <c r="H7" s="179"/>
      <c r="I7" s="179"/>
      <c r="J7" s="179"/>
      <c r="K7" s="99"/>
      <c r="L7" s="99"/>
      <c r="M7" s="99"/>
      <c r="N7" s="99"/>
      <c r="O7" s="99"/>
      <c r="P7" s="3"/>
    </row>
    <row r="8" spans="2:16" ht="15.75" x14ac:dyDescent="0.3">
      <c r="B8" s="3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3"/>
    </row>
    <row r="9" spans="2:16" ht="15" customHeight="1" x14ac:dyDescent="0.25">
      <c r="B9" s="3"/>
      <c r="C9" s="179" t="s">
        <v>329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3"/>
    </row>
    <row r="10" spans="2:16" ht="15" customHeight="1" x14ac:dyDescent="0.25">
      <c r="B10" s="3"/>
      <c r="C10" s="179" t="s">
        <v>330</v>
      </c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3"/>
    </row>
    <row r="11" spans="2:16" ht="15.75" x14ac:dyDescent="0.3">
      <c r="B11" s="3"/>
      <c r="C11" s="99" t="s">
        <v>155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3"/>
    </row>
    <row r="12" spans="2:16" ht="15.75" x14ac:dyDescent="0.3">
      <c r="B12" s="3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3"/>
    </row>
    <row r="13" spans="2:16" ht="15" customHeight="1" x14ac:dyDescent="0.25">
      <c r="B13" s="3"/>
      <c r="C13" s="179" t="s">
        <v>331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3"/>
    </row>
    <row r="14" spans="2:16" ht="15" customHeight="1" x14ac:dyDescent="0.3">
      <c r="B14" s="3"/>
      <c r="C14" s="179" t="s">
        <v>156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99"/>
      <c r="P14" s="3"/>
    </row>
    <row r="15" spans="2:16" ht="15" customHeight="1" x14ac:dyDescent="0.3">
      <c r="B15" s="3"/>
      <c r="C15" s="179" t="s">
        <v>157</v>
      </c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99"/>
      <c r="P15" s="3"/>
    </row>
    <row r="16" spans="2:16" ht="15.75" x14ac:dyDescent="0.3">
      <c r="B16" s="3"/>
      <c r="C16" s="99"/>
      <c r="D16" s="99" t="s">
        <v>40</v>
      </c>
      <c r="E16" s="99" t="s">
        <v>158</v>
      </c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3"/>
    </row>
    <row r="17" spans="2:16" ht="15.75" x14ac:dyDescent="0.3">
      <c r="B17" s="3"/>
      <c r="C17" s="99"/>
      <c r="D17" s="99" t="s">
        <v>159</v>
      </c>
      <c r="E17" s="179" t="s">
        <v>160</v>
      </c>
      <c r="F17" s="179"/>
      <c r="G17" s="179"/>
      <c r="H17" s="179"/>
      <c r="I17" s="179"/>
      <c r="J17" s="99"/>
      <c r="K17" s="99"/>
      <c r="L17" s="99"/>
      <c r="M17" s="99"/>
      <c r="N17" s="99"/>
      <c r="O17" s="99"/>
      <c r="P17" s="3"/>
    </row>
    <row r="18" spans="2:16" ht="15.75" x14ac:dyDescent="0.3">
      <c r="B18" s="3"/>
      <c r="C18" s="99"/>
      <c r="D18" s="99" t="s">
        <v>161</v>
      </c>
      <c r="E18" s="179" t="s">
        <v>162</v>
      </c>
      <c r="F18" s="179"/>
      <c r="G18" s="179"/>
      <c r="H18" s="179"/>
      <c r="I18" s="179"/>
      <c r="J18" s="99"/>
      <c r="K18" s="99"/>
      <c r="L18" s="99"/>
      <c r="M18" s="99"/>
      <c r="N18" s="99"/>
      <c r="O18" s="99"/>
      <c r="P18" s="3"/>
    </row>
    <row r="19" spans="2:16" ht="15.75" x14ac:dyDescent="0.3">
      <c r="B19" s="3"/>
      <c r="C19" s="99"/>
      <c r="D19" s="88" t="s">
        <v>163</v>
      </c>
      <c r="E19" s="179" t="s">
        <v>164</v>
      </c>
      <c r="F19" s="179"/>
      <c r="G19" s="179"/>
      <c r="H19" s="179"/>
      <c r="I19" s="179"/>
      <c r="J19" s="99"/>
      <c r="K19" s="99"/>
      <c r="L19" s="99"/>
      <c r="M19" s="99"/>
      <c r="N19" s="99"/>
      <c r="O19" s="99"/>
      <c r="P19" s="3"/>
    </row>
    <row r="20" spans="2:16" ht="15.75" x14ac:dyDescent="0.3">
      <c r="B20" s="3"/>
      <c r="C20" s="99"/>
      <c r="D20" s="88" t="s">
        <v>165</v>
      </c>
      <c r="E20" s="179" t="s">
        <v>149</v>
      </c>
      <c r="F20" s="179"/>
      <c r="G20" s="179"/>
      <c r="H20" s="179"/>
      <c r="I20" s="179"/>
      <c r="J20" s="99"/>
      <c r="K20" s="99"/>
      <c r="L20" s="99"/>
      <c r="M20" s="99"/>
      <c r="N20" s="99"/>
      <c r="O20" s="99"/>
      <c r="P20" s="3"/>
    </row>
    <row r="21" spans="2:16" ht="15.75" x14ac:dyDescent="0.3">
      <c r="B21" s="3"/>
      <c r="C21" s="99"/>
      <c r="D21" s="88" t="s">
        <v>41</v>
      </c>
      <c r="E21" s="179" t="s">
        <v>166</v>
      </c>
      <c r="F21" s="179"/>
      <c r="G21" s="179"/>
      <c r="H21" s="179"/>
      <c r="I21" s="179"/>
      <c r="J21" s="99"/>
      <c r="K21" s="99"/>
      <c r="L21" s="99"/>
      <c r="M21" s="99"/>
      <c r="N21" s="99"/>
      <c r="O21" s="99"/>
      <c r="P21" s="3"/>
    </row>
    <row r="22" spans="2:16" ht="15.75" x14ac:dyDescent="0.3">
      <c r="B22" s="3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3"/>
    </row>
    <row r="23" spans="2:16" ht="15" customHeight="1" x14ac:dyDescent="0.25">
      <c r="B23" s="3"/>
      <c r="C23" s="179" t="s">
        <v>332</v>
      </c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3"/>
    </row>
    <row r="24" spans="2:16" ht="15" customHeight="1" x14ac:dyDescent="0.25">
      <c r="B24" s="3"/>
      <c r="C24" s="179" t="s">
        <v>167</v>
      </c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3"/>
    </row>
    <row r="25" spans="2:16" ht="15" customHeight="1" x14ac:dyDescent="0.25">
      <c r="B25" s="3"/>
      <c r="C25" s="179" t="s">
        <v>333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3"/>
    </row>
    <row r="26" spans="2:16" ht="15" customHeight="1" x14ac:dyDescent="0.25">
      <c r="B26" s="3"/>
      <c r="C26" s="179" t="s">
        <v>168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3"/>
    </row>
    <row r="27" spans="2:16" ht="15.75" x14ac:dyDescent="0.3">
      <c r="B27" s="3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3"/>
    </row>
    <row r="28" spans="2:16" ht="15" customHeight="1" x14ac:dyDescent="0.25">
      <c r="B28" s="3"/>
      <c r="C28" s="179" t="s">
        <v>334</v>
      </c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3"/>
    </row>
    <row r="29" spans="2:16" ht="15" customHeight="1" x14ac:dyDescent="0.25">
      <c r="B29" s="3"/>
      <c r="C29" s="179" t="s">
        <v>169</v>
      </c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3"/>
    </row>
    <row r="30" spans="2:16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2:16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16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4" spans="2:15" ht="15.75" x14ac:dyDescent="0.3"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</row>
    <row r="35" spans="2:15" ht="15" customHeight="1" x14ac:dyDescent="0.3">
      <c r="B35" s="91"/>
      <c r="C35" s="179" t="s">
        <v>328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</row>
    <row r="36" spans="2:15" ht="15" customHeight="1" x14ac:dyDescent="0.3">
      <c r="B36" s="91"/>
      <c r="C36" s="179" t="s">
        <v>170</v>
      </c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91"/>
    </row>
    <row r="37" spans="2:15" ht="15" customHeight="1" x14ac:dyDescent="0.3">
      <c r="B37" s="91"/>
      <c r="C37" s="179" t="s">
        <v>171</v>
      </c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</row>
    <row r="38" spans="2:15" ht="15" customHeight="1" x14ac:dyDescent="0.3">
      <c r="B38" s="91"/>
      <c r="C38" s="91"/>
      <c r="D38" s="91" t="s">
        <v>52</v>
      </c>
      <c r="E38" s="92"/>
      <c r="F38" s="179" t="s">
        <v>172</v>
      </c>
      <c r="G38" s="179"/>
      <c r="H38" s="179"/>
      <c r="I38" s="179"/>
      <c r="J38" s="179"/>
      <c r="K38" s="179"/>
      <c r="L38" s="179"/>
      <c r="M38" s="179"/>
      <c r="N38" s="179"/>
      <c r="O38" s="91"/>
    </row>
    <row r="39" spans="2:15" ht="26.25" customHeight="1" x14ac:dyDescent="0.3">
      <c r="B39" s="91"/>
      <c r="C39" s="91"/>
      <c r="D39" s="89" t="s">
        <v>173</v>
      </c>
      <c r="E39" s="92"/>
      <c r="F39" s="179" t="s">
        <v>174</v>
      </c>
      <c r="G39" s="179"/>
      <c r="H39" s="179"/>
      <c r="I39" s="179"/>
      <c r="J39" s="179"/>
      <c r="K39" s="179"/>
      <c r="L39" s="179"/>
      <c r="M39" s="179"/>
      <c r="N39" s="179"/>
      <c r="O39" s="91"/>
    </row>
    <row r="40" spans="2:15" ht="15.75" x14ac:dyDescent="0.3">
      <c r="B40" s="91"/>
      <c r="C40" s="91"/>
      <c r="D40" s="91"/>
      <c r="E40" s="91"/>
      <c r="F40" s="91" t="s">
        <v>185</v>
      </c>
      <c r="G40" s="91"/>
      <c r="H40" s="91"/>
      <c r="I40" s="91"/>
      <c r="J40" s="91"/>
      <c r="K40" s="91"/>
      <c r="L40" s="91"/>
      <c r="M40" s="91"/>
      <c r="N40" s="91"/>
      <c r="O40" s="91"/>
    </row>
    <row r="41" spans="2:15" ht="15.75" x14ac:dyDescent="0.3">
      <c r="B41" s="91"/>
      <c r="C41" s="91"/>
      <c r="D41" s="89" t="s">
        <v>26</v>
      </c>
      <c r="E41" s="92"/>
      <c r="F41" s="179" t="s">
        <v>175</v>
      </c>
      <c r="G41" s="179"/>
      <c r="H41" s="179"/>
      <c r="I41" s="179"/>
      <c r="J41" s="91"/>
      <c r="K41" s="91"/>
      <c r="L41" s="91"/>
      <c r="M41" s="91"/>
      <c r="N41" s="91"/>
      <c r="O41" s="91"/>
    </row>
    <row r="42" spans="2:15" ht="15.75" x14ac:dyDescent="0.3">
      <c r="B42" s="91"/>
      <c r="C42" s="91"/>
      <c r="D42" s="89" t="s">
        <v>53</v>
      </c>
      <c r="E42" s="92"/>
      <c r="F42" s="179" t="s">
        <v>176</v>
      </c>
      <c r="G42" s="179"/>
      <c r="H42" s="179"/>
      <c r="I42" s="179"/>
      <c r="J42" s="91"/>
      <c r="K42" s="91"/>
      <c r="L42" s="91"/>
      <c r="M42" s="91"/>
      <c r="N42" s="91"/>
      <c r="O42" s="91"/>
    </row>
    <row r="43" spans="2:15" ht="15.75" x14ac:dyDescent="0.3">
      <c r="B43" s="91"/>
      <c r="C43" s="91"/>
      <c r="D43" s="89" t="s">
        <v>54</v>
      </c>
      <c r="E43" s="92"/>
      <c r="F43" s="179" t="s">
        <v>177</v>
      </c>
      <c r="G43" s="179"/>
      <c r="H43" s="179"/>
      <c r="I43" s="179"/>
      <c r="J43" s="91"/>
      <c r="K43" s="91"/>
      <c r="L43" s="91"/>
      <c r="M43" s="91"/>
      <c r="N43" s="91"/>
      <c r="O43" s="92"/>
    </row>
    <row r="44" spans="2:15" ht="15.75" x14ac:dyDescent="0.3">
      <c r="B44" s="91"/>
      <c r="C44" s="91"/>
      <c r="D44" s="89" t="s">
        <v>55</v>
      </c>
      <c r="E44" s="92"/>
      <c r="F44" s="179" t="s">
        <v>178</v>
      </c>
      <c r="G44" s="179"/>
      <c r="H44" s="179"/>
      <c r="I44" s="179"/>
      <c r="J44" s="91"/>
      <c r="K44" s="91"/>
      <c r="L44" s="91"/>
      <c r="M44" s="91"/>
      <c r="N44" s="91"/>
      <c r="O44" s="92"/>
    </row>
    <row r="45" spans="2:15" ht="15" customHeight="1" x14ac:dyDescent="0.3">
      <c r="B45" s="91"/>
      <c r="C45" s="91"/>
      <c r="D45" s="89" t="s">
        <v>179</v>
      </c>
      <c r="E45" s="92"/>
      <c r="F45" s="179" t="s">
        <v>180</v>
      </c>
      <c r="G45" s="179"/>
      <c r="H45" s="179"/>
      <c r="I45" s="179"/>
      <c r="J45" s="179"/>
      <c r="K45" s="179"/>
      <c r="L45" s="179"/>
      <c r="M45" s="179"/>
      <c r="N45" s="179"/>
      <c r="O45" s="179"/>
    </row>
    <row r="46" spans="2:15" ht="15.75" customHeight="1" x14ac:dyDescent="0.3">
      <c r="B46" s="91"/>
      <c r="C46" s="91"/>
      <c r="D46" s="91"/>
      <c r="E46" s="92"/>
      <c r="F46" s="179" t="s">
        <v>186</v>
      </c>
      <c r="G46" s="179"/>
      <c r="H46" s="179"/>
      <c r="I46" s="91"/>
      <c r="J46" s="91"/>
      <c r="K46" s="91"/>
      <c r="L46" s="91"/>
      <c r="M46" s="91"/>
      <c r="N46" s="91"/>
      <c r="O46" s="92"/>
    </row>
    <row r="47" spans="2:15" ht="15" customHeight="1" x14ac:dyDescent="0.3">
      <c r="B47" s="91"/>
      <c r="C47" s="88"/>
      <c r="D47" s="89" t="s">
        <v>181</v>
      </c>
      <c r="E47" s="92"/>
      <c r="F47" s="179" t="s">
        <v>182</v>
      </c>
      <c r="G47" s="179"/>
      <c r="H47" s="179"/>
      <c r="I47" s="179"/>
      <c r="J47" s="179"/>
      <c r="K47" s="179"/>
      <c r="L47" s="179"/>
      <c r="M47" s="179"/>
      <c r="N47" s="91"/>
      <c r="O47" s="92"/>
    </row>
    <row r="48" spans="2:15" ht="15" customHeight="1" x14ac:dyDescent="0.3">
      <c r="B48" s="91"/>
      <c r="C48" s="93"/>
      <c r="D48" s="89" t="s">
        <v>183</v>
      </c>
      <c r="E48" s="92"/>
      <c r="F48" s="179" t="s">
        <v>184</v>
      </c>
      <c r="G48" s="179"/>
      <c r="H48" s="179"/>
      <c r="I48" s="179"/>
      <c r="J48" s="179"/>
      <c r="K48" s="179"/>
      <c r="L48" s="179"/>
      <c r="M48" s="179"/>
      <c r="N48" s="91"/>
      <c r="O48" s="92"/>
    </row>
    <row r="49" spans="2:15" ht="15.75" x14ac:dyDescent="0.3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</row>
    <row r="50" spans="2:15" ht="15" customHeight="1" x14ac:dyDescent="0.3">
      <c r="B50" s="91"/>
      <c r="C50" s="179" t="s">
        <v>187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91"/>
    </row>
    <row r="51" spans="2:15" ht="15.75" x14ac:dyDescent="0.3">
      <c r="B51" s="91"/>
      <c r="C51" s="91"/>
      <c r="D51" s="179" t="s">
        <v>188</v>
      </c>
      <c r="E51" s="179"/>
      <c r="F51" s="179"/>
      <c r="G51" s="179"/>
      <c r="H51" s="179"/>
      <c r="I51" s="179"/>
      <c r="J51" s="91"/>
      <c r="K51" s="91"/>
      <c r="L51" s="91"/>
      <c r="M51" s="91"/>
      <c r="N51" s="91"/>
      <c r="O51" s="91"/>
    </row>
    <row r="52" spans="2:15" ht="15.75" x14ac:dyDescent="0.3">
      <c r="B52" s="91"/>
      <c r="C52" s="91"/>
      <c r="D52" s="179" t="s">
        <v>189</v>
      </c>
      <c r="E52" s="179"/>
      <c r="F52" s="179"/>
      <c r="G52" s="179"/>
      <c r="H52" s="179"/>
      <c r="I52" s="179"/>
      <c r="J52" s="91"/>
      <c r="K52" s="91"/>
      <c r="L52" s="91"/>
      <c r="M52" s="91"/>
      <c r="N52" s="91"/>
      <c r="O52" s="91"/>
    </row>
    <row r="53" spans="2:15" ht="15.75" x14ac:dyDescent="0.3">
      <c r="B53" s="91"/>
      <c r="C53" s="91"/>
      <c r="D53" s="179" t="s">
        <v>190</v>
      </c>
      <c r="E53" s="179"/>
      <c r="F53" s="179"/>
      <c r="G53" s="179"/>
      <c r="H53" s="179"/>
      <c r="I53" s="179"/>
      <c r="J53" s="91"/>
      <c r="K53" s="91"/>
      <c r="L53" s="91"/>
      <c r="M53" s="91"/>
      <c r="N53" s="91"/>
      <c r="O53" s="91"/>
    </row>
    <row r="54" spans="2:15" ht="15" customHeight="1" x14ac:dyDescent="0.3">
      <c r="B54" s="91"/>
      <c r="C54" s="179" t="s">
        <v>191</v>
      </c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</row>
    <row r="56" spans="2:15" ht="16.5" x14ac:dyDescent="0.3">
      <c r="C56" s="185" t="s">
        <v>192</v>
      </c>
      <c r="D56" s="185"/>
      <c r="E56" s="185"/>
      <c r="F56" s="185"/>
      <c r="G56" s="185"/>
      <c r="H56" s="185"/>
      <c r="I56" s="185"/>
      <c r="J56" s="185"/>
      <c r="K56" s="8"/>
      <c r="L56" s="8"/>
      <c r="M56" s="8"/>
      <c r="N56" s="8"/>
      <c r="O56" s="8"/>
    </row>
    <row r="57" spans="2:15" ht="15" customHeight="1" x14ac:dyDescent="0.25">
      <c r="B57" s="100"/>
      <c r="C57" s="186" t="s">
        <v>193</v>
      </c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</row>
    <row r="58" spans="2:15" ht="15.75" x14ac:dyDescent="0.3">
      <c r="B58" s="100"/>
      <c r="C58" s="91" t="s">
        <v>194</v>
      </c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2:15" ht="6" customHeight="1" x14ac:dyDescent="0.3">
      <c r="B59" s="100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</row>
    <row r="60" spans="2:15" ht="15.75" x14ac:dyDescent="0.3">
      <c r="B60" s="100"/>
      <c r="C60" s="179" t="s">
        <v>195</v>
      </c>
      <c r="D60" s="179"/>
      <c r="E60" s="179"/>
      <c r="F60" s="179"/>
      <c r="G60" s="179"/>
      <c r="H60" s="179"/>
      <c r="I60" s="179"/>
      <c r="J60" s="179"/>
      <c r="K60" s="91"/>
      <c r="L60" s="91"/>
      <c r="M60" s="91"/>
      <c r="N60" s="91"/>
      <c r="O60" s="91"/>
    </row>
    <row r="61" spans="2:15" ht="15" customHeight="1" x14ac:dyDescent="0.3">
      <c r="B61" s="100"/>
      <c r="C61" s="91"/>
      <c r="D61" s="179" t="s">
        <v>196</v>
      </c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</row>
    <row r="62" spans="2:15" ht="15" customHeight="1" x14ac:dyDescent="0.3">
      <c r="B62" s="100"/>
      <c r="C62" s="91"/>
      <c r="D62" s="179" t="s">
        <v>197</v>
      </c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</row>
    <row r="63" spans="2:15" ht="15" customHeight="1" x14ac:dyDescent="0.3">
      <c r="B63" s="100"/>
      <c r="C63" s="91"/>
      <c r="D63" s="179" t="s">
        <v>198</v>
      </c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</row>
    <row r="64" spans="2:15" ht="15" customHeight="1" x14ac:dyDescent="0.3">
      <c r="B64" s="100"/>
      <c r="C64" s="91"/>
      <c r="D64" s="179" t="s">
        <v>199</v>
      </c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</row>
    <row r="65" spans="2:15" ht="16.5" x14ac:dyDescent="0.35">
      <c r="C65" s="90"/>
      <c r="D65" s="184" t="s">
        <v>200</v>
      </c>
      <c r="E65" s="184"/>
      <c r="F65" s="184"/>
      <c r="G65" s="184"/>
      <c r="H65" s="184"/>
      <c r="I65" s="184"/>
      <c r="J65" s="184"/>
      <c r="K65" s="90"/>
      <c r="L65" s="90"/>
      <c r="M65" s="90"/>
      <c r="N65" s="90"/>
      <c r="O65" s="90"/>
    </row>
    <row r="66" spans="2:15" ht="16.5" x14ac:dyDescent="0.35">
      <c r="C66" s="90"/>
      <c r="D66" s="183" t="s">
        <v>201</v>
      </c>
      <c r="E66" s="183"/>
      <c r="F66" s="183"/>
      <c r="G66" s="183"/>
      <c r="H66" s="183"/>
      <c r="I66" s="183"/>
      <c r="J66" s="183"/>
      <c r="K66" s="90"/>
      <c r="L66" s="90"/>
      <c r="M66" s="90"/>
      <c r="N66" s="90"/>
      <c r="O66" s="90"/>
    </row>
    <row r="67" spans="2:15" ht="15" customHeight="1" x14ac:dyDescent="0.35">
      <c r="C67" s="90"/>
      <c r="D67" s="183" t="s">
        <v>202</v>
      </c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</row>
    <row r="68" spans="2:15" ht="15" customHeight="1" x14ac:dyDescent="0.35">
      <c r="C68" s="90"/>
      <c r="D68" s="183" t="s">
        <v>203</v>
      </c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</row>
    <row r="69" spans="2:15" ht="15" customHeight="1" x14ac:dyDescent="0.35">
      <c r="C69" s="90"/>
      <c r="D69" s="183" t="s">
        <v>204</v>
      </c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</row>
    <row r="70" spans="2:15" ht="16.5" x14ac:dyDescent="0.35">
      <c r="C70" s="90"/>
      <c r="D70" s="90" t="s">
        <v>205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</row>
    <row r="71" spans="2:15" ht="4.5" customHeight="1" x14ac:dyDescent="0.35"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</row>
    <row r="72" spans="2:15" ht="21" x14ac:dyDescent="0.25">
      <c r="C72" s="182" t="s">
        <v>206</v>
      </c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</row>
    <row r="74" spans="2:15" ht="16.5" x14ac:dyDescent="0.25">
      <c r="C74" s="85" t="s">
        <v>207</v>
      </c>
      <c r="D74" s="85"/>
      <c r="E74" s="85" t="s">
        <v>209</v>
      </c>
      <c r="F74" s="181" t="s">
        <v>53</v>
      </c>
      <c r="G74" s="181"/>
      <c r="H74" s="181"/>
      <c r="I74" s="181"/>
      <c r="J74" s="181"/>
      <c r="K74" s="181"/>
      <c r="L74" s="181"/>
      <c r="M74" s="85" t="s">
        <v>30</v>
      </c>
      <c r="N74" s="85" t="s">
        <v>211</v>
      </c>
    </row>
    <row r="75" spans="2:15" ht="16.5" x14ac:dyDescent="0.25">
      <c r="C75" s="86" t="s">
        <v>208</v>
      </c>
      <c r="D75" s="86"/>
      <c r="E75" s="87" t="s">
        <v>210</v>
      </c>
      <c r="F75" s="8"/>
      <c r="G75" s="8"/>
      <c r="H75" s="8"/>
      <c r="I75" s="8"/>
      <c r="J75" s="8"/>
      <c r="K75" s="8"/>
      <c r="L75" s="8"/>
      <c r="M75" s="8"/>
      <c r="N75" s="86" t="s">
        <v>212</v>
      </c>
    </row>
    <row r="76" spans="2:15" ht="16.5" x14ac:dyDescent="0.35">
      <c r="B76" s="90"/>
      <c r="C76" s="94" t="s">
        <v>26</v>
      </c>
      <c r="D76" s="91"/>
      <c r="E76" s="94" t="s">
        <v>213</v>
      </c>
      <c r="F76" s="89" t="s">
        <v>243</v>
      </c>
      <c r="G76" s="91"/>
      <c r="H76" s="91"/>
      <c r="I76" s="91"/>
      <c r="J76" s="91"/>
      <c r="K76" s="91"/>
      <c r="L76" s="91"/>
      <c r="M76" s="89" t="s">
        <v>215</v>
      </c>
      <c r="N76" s="95">
        <v>20</v>
      </c>
      <c r="O76" s="98"/>
    </row>
    <row r="77" spans="2:15" ht="16.5" x14ac:dyDescent="0.35">
      <c r="B77" s="90"/>
      <c r="C77" s="91" t="s">
        <v>2</v>
      </c>
      <c r="D77" s="91"/>
      <c r="E77" s="94" t="s">
        <v>213</v>
      </c>
      <c r="F77" s="89" t="s">
        <v>244</v>
      </c>
      <c r="G77" s="91"/>
      <c r="H77" s="91"/>
      <c r="I77" s="91"/>
      <c r="J77" s="91"/>
      <c r="K77" s="91"/>
      <c r="L77" s="91"/>
      <c r="M77" s="89" t="s">
        <v>215</v>
      </c>
      <c r="N77" s="96">
        <v>120</v>
      </c>
      <c r="O77" s="98"/>
    </row>
    <row r="78" spans="2:15" ht="16.5" x14ac:dyDescent="0.35">
      <c r="B78" s="90"/>
      <c r="C78" s="91" t="s">
        <v>217</v>
      </c>
      <c r="D78" s="91"/>
      <c r="E78" s="94" t="s">
        <v>242</v>
      </c>
      <c r="F78" s="89" t="s">
        <v>245</v>
      </c>
      <c r="G78" s="91"/>
      <c r="H78" s="91"/>
      <c r="I78" s="91"/>
      <c r="J78" s="91"/>
      <c r="K78" s="91"/>
      <c r="L78" s="91"/>
      <c r="M78" s="89" t="s">
        <v>215</v>
      </c>
      <c r="N78" s="96">
        <v>50</v>
      </c>
      <c r="O78" s="98"/>
    </row>
    <row r="79" spans="2:15" ht="16.5" x14ac:dyDescent="0.35">
      <c r="B79" s="90"/>
      <c r="C79" s="91" t="s">
        <v>218</v>
      </c>
      <c r="D79" s="91"/>
      <c r="E79" s="94" t="s">
        <v>213</v>
      </c>
      <c r="F79" s="89" t="s">
        <v>246</v>
      </c>
      <c r="G79" s="91"/>
      <c r="H79" s="91"/>
      <c r="I79" s="91"/>
      <c r="J79" s="91"/>
      <c r="K79" s="91"/>
      <c r="L79" s="91"/>
      <c r="M79" s="89" t="s">
        <v>228</v>
      </c>
      <c r="N79" s="96"/>
      <c r="O79" s="98"/>
    </row>
    <row r="80" spans="2:15" ht="16.5" x14ac:dyDescent="0.35">
      <c r="B80" s="90"/>
      <c r="C80" s="91" t="s">
        <v>232</v>
      </c>
      <c r="D80" s="91"/>
      <c r="E80" s="94" t="s">
        <v>242</v>
      </c>
      <c r="F80" s="89" t="s">
        <v>247</v>
      </c>
      <c r="G80" s="91"/>
      <c r="H80" s="91"/>
      <c r="I80" s="91"/>
      <c r="J80" s="91"/>
      <c r="K80" s="91"/>
      <c r="L80" s="91"/>
      <c r="M80" s="89" t="s">
        <v>215</v>
      </c>
      <c r="N80" s="96">
        <v>15</v>
      </c>
      <c r="O80" s="98"/>
    </row>
    <row r="81" spans="2:15" ht="16.5" x14ac:dyDescent="0.35">
      <c r="B81" s="90"/>
      <c r="C81" s="91" t="s">
        <v>233</v>
      </c>
      <c r="D81" s="91"/>
      <c r="E81" s="94" t="s">
        <v>242</v>
      </c>
      <c r="F81" s="89" t="s">
        <v>248</v>
      </c>
      <c r="G81" s="91"/>
      <c r="H81" s="91"/>
      <c r="I81" s="91"/>
      <c r="J81" s="91"/>
      <c r="K81" s="91"/>
      <c r="L81" s="91"/>
      <c r="M81" s="89" t="s">
        <v>215</v>
      </c>
      <c r="N81" s="96">
        <v>15</v>
      </c>
      <c r="O81" s="98"/>
    </row>
    <row r="82" spans="2:15" ht="16.5" x14ac:dyDescent="0.35">
      <c r="B82" s="90"/>
      <c r="C82" s="91" t="s">
        <v>234</v>
      </c>
      <c r="D82" s="91"/>
      <c r="E82" s="94" t="s">
        <v>242</v>
      </c>
      <c r="F82" s="89" t="s">
        <v>249</v>
      </c>
      <c r="G82" s="91"/>
      <c r="H82" s="91"/>
      <c r="I82" s="91"/>
      <c r="J82" s="91"/>
      <c r="K82" s="91"/>
      <c r="L82" s="91"/>
      <c r="M82" s="89" t="s">
        <v>215</v>
      </c>
      <c r="N82" s="96">
        <v>20</v>
      </c>
      <c r="O82" s="98"/>
    </row>
    <row r="83" spans="2:15" ht="16.5" x14ac:dyDescent="0.35">
      <c r="B83" s="90"/>
      <c r="C83" s="91" t="s">
        <v>235</v>
      </c>
      <c r="D83" s="91"/>
      <c r="E83" s="94" t="s">
        <v>242</v>
      </c>
      <c r="F83" s="89" t="s">
        <v>250</v>
      </c>
      <c r="G83" s="91"/>
      <c r="H83" s="91"/>
      <c r="I83" s="91"/>
      <c r="J83" s="91"/>
      <c r="K83" s="91"/>
      <c r="L83" s="91"/>
      <c r="M83" s="89" t="s">
        <v>215</v>
      </c>
      <c r="N83" s="96">
        <v>20</v>
      </c>
      <c r="O83" s="98"/>
    </row>
    <row r="84" spans="2:15" ht="16.5" x14ac:dyDescent="0.35">
      <c r="B84" s="90"/>
      <c r="C84" s="91" t="s">
        <v>219</v>
      </c>
      <c r="D84" s="91"/>
      <c r="E84" s="94" t="s">
        <v>242</v>
      </c>
      <c r="F84" s="89" t="s">
        <v>251</v>
      </c>
      <c r="G84" s="91"/>
      <c r="H84" s="91"/>
      <c r="I84" s="91"/>
      <c r="J84" s="91"/>
      <c r="K84" s="91"/>
      <c r="L84" s="91"/>
      <c r="M84" s="89" t="s">
        <v>215</v>
      </c>
      <c r="N84" s="96">
        <v>50</v>
      </c>
      <c r="O84" s="98"/>
    </row>
    <row r="85" spans="2:15" ht="16.5" x14ac:dyDescent="0.35">
      <c r="B85" s="90"/>
      <c r="C85" s="91" t="s">
        <v>236</v>
      </c>
      <c r="D85" s="91"/>
      <c r="E85" s="94" t="s">
        <v>242</v>
      </c>
      <c r="F85" s="89" t="s">
        <v>252</v>
      </c>
      <c r="G85" s="91"/>
      <c r="H85" s="91"/>
      <c r="I85" s="91"/>
      <c r="J85" s="91"/>
      <c r="K85" s="91"/>
      <c r="L85" s="91"/>
      <c r="M85" s="89" t="s">
        <v>215</v>
      </c>
      <c r="N85" s="96">
        <v>20</v>
      </c>
      <c r="O85" s="98"/>
    </row>
    <row r="86" spans="2:15" ht="16.5" x14ac:dyDescent="0.35">
      <c r="B86" s="90"/>
      <c r="C86" s="91" t="s">
        <v>237</v>
      </c>
      <c r="D86" s="91"/>
      <c r="E86" s="97" t="s">
        <v>242</v>
      </c>
      <c r="F86" s="89" t="s">
        <v>253</v>
      </c>
      <c r="G86" s="91"/>
      <c r="H86" s="91"/>
      <c r="I86" s="91"/>
      <c r="J86" s="91"/>
      <c r="K86" s="91"/>
      <c r="L86" s="91"/>
      <c r="M86" s="89" t="s">
        <v>215</v>
      </c>
      <c r="N86" s="96">
        <v>20</v>
      </c>
      <c r="O86" s="98"/>
    </row>
    <row r="87" spans="2:15" ht="16.5" x14ac:dyDescent="0.35">
      <c r="B87" s="90"/>
      <c r="C87" s="91" t="s">
        <v>221</v>
      </c>
      <c r="D87" s="91"/>
      <c r="E87" s="97" t="s">
        <v>242</v>
      </c>
      <c r="F87" s="89" t="s">
        <v>254</v>
      </c>
      <c r="G87" s="91"/>
      <c r="H87" s="91"/>
      <c r="I87" s="91"/>
      <c r="J87" s="91"/>
      <c r="K87" s="91"/>
      <c r="L87" s="91"/>
      <c r="M87" s="89" t="s">
        <v>215</v>
      </c>
      <c r="N87" s="96">
        <v>50</v>
      </c>
      <c r="O87" s="98"/>
    </row>
    <row r="88" spans="2:15" ht="16.5" x14ac:dyDescent="0.35">
      <c r="B88" s="90"/>
      <c r="C88" s="91" t="s">
        <v>220</v>
      </c>
      <c r="D88" s="91"/>
      <c r="E88" s="97" t="s">
        <v>242</v>
      </c>
      <c r="F88" s="89" t="s">
        <v>220</v>
      </c>
      <c r="G88" s="91"/>
      <c r="H88" s="91"/>
      <c r="I88" s="91"/>
      <c r="J88" s="91"/>
      <c r="K88" s="91"/>
      <c r="L88" s="91"/>
      <c r="M88" s="89" t="s">
        <v>215</v>
      </c>
      <c r="N88" s="96">
        <v>50</v>
      </c>
      <c r="O88" s="98"/>
    </row>
    <row r="89" spans="2:15" ht="16.5" x14ac:dyDescent="0.35">
      <c r="B89" s="90"/>
      <c r="C89" s="91" t="s">
        <v>238</v>
      </c>
      <c r="D89" s="91"/>
      <c r="E89" s="97" t="s">
        <v>242</v>
      </c>
      <c r="F89" s="89" t="s">
        <v>255</v>
      </c>
      <c r="G89" s="91"/>
      <c r="H89" s="91"/>
      <c r="I89" s="91"/>
      <c r="J89" s="91"/>
      <c r="K89" s="91"/>
      <c r="L89" s="91"/>
      <c r="M89" s="89" t="s">
        <v>215</v>
      </c>
      <c r="N89" s="96">
        <v>255</v>
      </c>
      <c r="O89" s="98"/>
    </row>
    <row r="90" spans="2:15" ht="16.5" x14ac:dyDescent="0.35">
      <c r="B90" s="90"/>
      <c r="C90" s="91" t="s">
        <v>239</v>
      </c>
      <c r="D90" s="91"/>
      <c r="E90" s="97" t="s">
        <v>213</v>
      </c>
      <c r="F90" s="89" t="s">
        <v>256</v>
      </c>
      <c r="G90" s="91"/>
      <c r="H90" s="91"/>
      <c r="I90" s="91"/>
      <c r="J90" s="91"/>
      <c r="K90" s="91"/>
      <c r="L90" s="91"/>
      <c r="M90" s="89" t="s">
        <v>260</v>
      </c>
      <c r="N90" s="96"/>
      <c r="O90" s="98"/>
    </row>
    <row r="91" spans="2:15" ht="16.5" x14ac:dyDescent="0.35">
      <c r="B91" s="90"/>
      <c r="C91" s="91" t="s">
        <v>240</v>
      </c>
      <c r="D91" s="91"/>
      <c r="E91" s="97" t="s">
        <v>213</v>
      </c>
      <c r="F91" s="89" t="s">
        <v>257</v>
      </c>
      <c r="G91" s="91"/>
      <c r="H91" s="91"/>
      <c r="I91" s="91"/>
      <c r="J91" s="91"/>
      <c r="K91" s="91"/>
      <c r="L91" s="91"/>
      <c r="M91" s="89" t="s">
        <v>229</v>
      </c>
      <c r="N91" s="96"/>
      <c r="O91" s="98"/>
    </row>
    <row r="92" spans="2:15" ht="16.5" x14ac:dyDescent="0.35">
      <c r="B92" s="90"/>
      <c r="C92" s="91" t="s">
        <v>241</v>
      </c>
      <c r="D92" s="91"/>
      <c r="E92" s="97" t="s">
        <v>213</v>
      </c>
      <c r="F92" s="89" t="s">
        <v>241</v>
      </c>
      <c r="G92" s="91"/>
      <c r="H92" s="91"/>
      <c r="I92" s="91"/>
      <c r="J92" s="91"/>
      <c r="K92" s="91"/>
      <c r="L92" s="91"/>
      <c r="M92" s="89" t="s">
        <v>229</v>
      </c>
      <c r="N92" s="96"/>
      <c r="O92" s="98"/>
    </row>
    <row r="93" spans="2:15" ht="16.5" x14ac:dyDescent="0.35">
      <c r="B93" s="90"/>
      <c r="C93" s="91" t="s">
        <v>16</v>
      </c>
      <c r="D93" s="91"/>
      <c r="E93" s="97" t="s">
        <v>213</v>
      </c>
      <c r="F93" s="89" t="s">
        <v>258</v>
      </c>
      <c r="G93" s="91"/>
      <c r="H93" s="91"/>
      <c r="I93" s="91"/>
      <c r="J93" s="91"/>
      <c r="K93" s="91"/>
      <c r="L93" s="91"/>
      <c r="M93" s="89" t="s">
        <v>229</v>
      </c>
      <c r="N93" s="96"/>
      <c r="O93" s="98"/>
    </row>
    <row r="94" spans="2:15" ht="16.5" x14ac:dyDescent="0.35">
      <c r="B94" s="90"/>
      <c r="C94" s="91" t="s">
        <v>21</v>
      </c>
      <c r="D94" s="91"/>
      <c r="E94" s="97" t="s">
        <v>213</v>
      </c>
      <c r="F94" s="89" t="s">
        <v>259</v>
      </c>
      <c r="G94" s="91"/>
      <c r="H94" s="91"/>
      <c r="I94" s="91"/>
      <c r="J94" s="91"/>
      <c r="K94" s="91"/>
      <c r="L94" s="91"/>
      <c r="M94" s="89" t="s">
        <v>229</v>
      </c>
      <c r="N94" s="91"/>
      <c r="O94" s="90"/>
    </row>
    <row r="95" spans="2:15" x14ac:dyDescent="0.25">
      <c r="E95" s="83"/>
    </row>
    <row r="96" spans="2:15" x14ac:dyDescent="0.25">
      <c r="E96" s="83"/>
      <c r="F96" s="84"/>
      <c r="M96" s="84"/>
    </row>
    <row r="98" spans="2:15" ht="21" x14ac:dyDescent="0.25">
      <c r="C98" s="182" t="s">
        <v>261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</row>
    <row r="100" spans="2:15" ht="16.5" x14ac:dyDescent="0.25">
      <c r="C100" s="85" t="s">
        <v>207</v>
      </c>
      <c r="D100" s="85"/>
      <c r="E100" s="85" t="s">
        <v>209</v>
      </c>
      <c r="F100" s="181" t="s">
        <v>53</v>
      </c>
      <c r="G100" s="181"/>
      <c r="H100" s="181"/>
      <c r="I100" s="181"/>
      <c r="J100" s="181"/>
      <c r="K100" s="181"/>
      <c r="L100" s="181"/>
      <c r="M100" s="85" t="s">
        <v>30</v>
      </c>
      <c r="N100" s="85" t="s">
        <v>211</v>
      </c>
    </row>
    <row r="101" spans="2:15" ht="16.5" x14ac:dyDescent="0.25">
      <c r="C101" s="86" t="s">
        <v>208</v>
      </c>
      <c r="D101" s="86"/>
      <c r="E101" s="87" t="s">
        <v>210</v>
      </c>
      <c r="F101" s="8"/>
      <c r="G101" s="8"/>
      <c r="H101" s="8"/>
      <c r="I101" s="8"/>
      <c r="J101" s="8"/>
      <c r="K101" s="8"/>
      <c r="L101" s="8"/>
      <c r="M101" s="8"/>
      <c r="N101" s="86" t="s">
        <v>212</v>
      </c>
    </row>
    <row r="102" spans="2:15" ht="16.5" x14ac:dyDescent="0.35">
      <c r="B102" s="90"/>
      <c r="C102" s="91" t="s">
        <v>26</v>
      </c>
      <c r="D102" s="91"/>
      <c r="E102" s="91" t="s">
        <v>213</v>
      </c>
      <c r="F102" s="89" t="s">
        <v>214</v>
      </c>
      <c r="G102" s="91"/>
      <c r="H102" s="91"/>
      <c r="I102" s="91"/>
      <c r="J102" s="91"/>
      <c r="K102" s="91"/>
      <c r="L102" s="91"/>
      <c r="M102" s="89" t="s">
        <v>215</v>
      </c>
      <c r="N102" s="91">
        <v>20</v>
      </c>
      <c r="O102" s="90"/>
    </row>
    <row r="103" spans="2:15" ht="16.5" x14ac:dyDescent="0.35">
      <c r="B103" s="90"/>
      <c r="C103" s="91" t="s">
        <v>2</v>
      </c>
      <c r="D103" s="91"/>
      <c r="E103" s="91" t="s">
        <v>213</v>
      </c>
      <c r="F103" s="89" t="s">
        <v>214</v>
      </c>
      <c r="G103" s="91"/>
      <c r="H103" s="91"/>
      <c r="I103" s="91"/>
      <c r="J103" s="91"/>
      <c r="K103" s="91"/>
      <c r="L103" s="91"/>
      <c r="M103" s="89" t="s">
        <v>215</v>
      </c>
      <c r="N103" s="91">
        <v>120</v>
      </c>
      <c r="O103" s="90"/>
    </row>
    <row r="104" spans="2:15" ht="16.5" x14ac:dyDescent="0.35">
      <c r="B104" s="90"/>
      <c r="C104" s="91" t="s">
        <v>217</v>
      </c>
      <c r="D104" s="91"/>
      <c r="E104" s="91" t="s">
        <v>242</v>
      </c>
      <c r="F104" s="89" t="s">
        <v>214</v>
      </c>
      <c r="G104" s="91"/>
      <c r="H104" s="91"/>
      <c r="I104" s="91"/>
      <c r="J104" s="91"/>
      <c r="K104" s="91"/>
      <c r="L104" s="91"/>
      <c r="M104" s="89" t="s">
        <v>215</v>
      </c>
      <c r="N104" s="91">
        <v>50</v>
      </c>
      <c r="O104" s="90"/>
    </row>
    <row r="105" spans="2:15" ht="16.5" x14ac:dyDescent="0.35">
      <c r="B105" s="90"/>
      <c r="C105" s="91" t="s">
        <v>218</v>
      </c>
      <c r="D105" s="91"/>
      <c r="E105" s="91" t="s">
        <v>213</v>
      </c>
      <c r="F105" s="89" t="s">
        <v>214</v>
      </c>
      <c r="G105" s="91"/>
      <c r="H105" s="91"/>
      <c r="I105" s="91"/>
      <c r="J105" s="91"/>
      <c r="K105" s="91"/>
      <c r="L105" s="91"/>
      <c r="M105" s="89" t="s">
        <v>228</v>
      </c>
      <c r="N105" s="91"/>
      <c r="O105" s="90"/>
    </row>
    <row r="106" spans="2:15" ht="16.5" x14ac:dyDescent="0.35">
      <c r="B106" s="90"/>
      <c r="C106" s="91" t="s">
        <v>219</v>
      </c>
      <c r="D106" s="91"/>
      <c r="E106" s="91" t="s">
        <v>242</v>
      </c>
      <c r="F106" s="89" t="s">
        <v>214</v>
      </c>
      <c r="G106" s="91"/>
      <c r="H106" s="91"/>
      <c r="I106" s="91"/>
      <c r="J106" s="91"/>
      <c r="K106" s="91"/>
      <c r="L106" s="91"/>
      <c r="M106" s="89" t="s">
        <v>215</v>
      </c>
      <c r="N106" s="91">
        <v>50</v>
      </c>
      <c r="O106" s="90"/>
    </row>
    <row r="107" spans="2:15" ht="16.5" x14ac:dyDescent="0.35">
      <c r="B107" s="90"/>
      <c r="C107" s="91" t="s">
        <v>220</v>
      </c>
      <c r="D107" s="91"/>
      <c r="E107" s="91" t="s">
        <v>242</v>
      </c>
      <c r="F107" s="89" t="s">
        <v>214</v>
      </c>
      <c r="G107" s="91"/>
      <c r="H107" s="91"/>
      <c r="I107" s="91"/>
      <c r="J107" s="91"/>
      <c r="K107" s="91"/>
      <c r="L107" s="91"/>
      <c r="M107" s="89" t="s">
        <v>215</v>
      </c>
      <c r="N107" s="91">
        <v>50</v>
      </c>
      <c r="O107" s="90"/>
    </row>
    <row r="108" spans="2:15" ht="16.5" x14ac:dyDescent="0.35">
      <c r="B108" s="90"/>
      <c r="C108" s="91" t="s">
        <v>221</v>
      </c>
      <c r="D108" s="91"/>
      <c r="E108" s="91" t="s">
        <v>242</v>
      </c>
      <c r="F108" s="89" t="s">
        <v>214</v>
      </c>
      <c r="G108" s="91"/>
      <c r="H108" s="91"/>
      <c r="I108" s="91"/>
      <c r="J108" s="91"/>
      <c r="K108" s="91"/>
      <c r="L108" s="91"/>
      <c r="M108" s="89" t="s">
        <v>215</v>
      </c>
      <c r="N108" s="91">
        <v>50</v>
      </c>
      <c r="O108" s="90"/>
    </row>
    <row r="109" spans="2:15" ht="16.5" x14ac:dyDescent="0.35">
      <c r="B109" s="90"/>
      <c r="C109" s="91" t="s">
        <v>26</v>
      </c>
      <c r="D109" s="91"/>
      <c r="E109" s="91" t="s">
        <v>213</v>
      </c>
      <c r="F109" s="89" t="s">
        <v>263</v>
      </c>
      <c r="G109" s="91"/>
      <c r="H109" s="91"/>
      <c r="I109" s="91"/>
      <c r="J109" s="91"/>
      <c r="K109" s="91"/>
      <c r="L109" s="91"/>
      <c r="M109" s="89" t="s">
        <v>215</v>
      </c>
      <c r="N109" s="91">
        <v>20</v>
      </c>
      <c r="O109" s="90"/>
    </row>
    <row r="110" spans="2:15" ht="16.5" x14ac:dyDescent="0.35">
      <c r="B110" s="90"/>
      <c r="C110" s="91" t="s">
        <v>262</v>
      </c>
      <c r="D110" s="91"/>
      <c r="E110" s="91" t="s">
        <v>213</v>
      </c>
      <c r="F110" s="89" t="s">
        <v>264</v>
      </c>
      <c r="G110" s="91"/>
      <c r="H110" s="91"/>
      <c r="I110" s="91"/>
      <c r="J110" s="91"/>
      <c r="K110" s="91"/>
      <c r="L110" s="91"/>
      <c r="M110" s="89" t="s">
        <v>215</v>
      </c>
      <c r="N110" s="91">
        <v>120</v>
      </c>
      <c r="O110" s="90"/>
    </row>
    <row r="111" spans="2:15" ht="16.5" x14ac:dyDescent="0.35">
      <c r="B111" s="90"/>
      <c r="C111" s="91" t="s">
        <v>16</v>
      </c>
      <c r="D111" s="91"/>
      <c r="E111" s="91" t="s">
        <v>213</v>
      </c>
      <c r="F111" s="89" t="s">
        <v>265</v>
      </c>
      <c r="G111" s="91"/>
      <c r="H111" s="91"/>
      <c r="I111" s="91"/>
      <c r="J111" s="91"/>
      <c r="K111" s="91"/>
      <c r="L111" s="91"/>
      <c r="M111" s="89" t="s">
        <v>229</v>
      </c>
      <c r="N111" s="91"/>
      <c r="O111" s="90"/>
    </row>
    <row r="112" spans="2:15" ht="16.5" x14ac:dyDescent="0.35">
      <c r="B112" s="90"/>
      <c r="C112" s="91" t="s">
        <v>21</v>
      </c>
      <c r="D112" s="91"/>
      <c r="E112" s="91" t="s">
        <v>213</v>
      </c>
      <c r="F112" s="89" t="s">
        <v>266</v>
      </c>
      <c r="G112" s="91"/>
      <c r="H112" s="91"/>
      <c r="I112" s="91"/>
      <c r="J112" s="91"/>
      <c r="K112" s="91"/>
      <c r="L112" s="91"/>
      <c r="M112" s="89" t="s">
        <v>229</v>
      </c>
      <c r="N112" s="91"/>
      <c r="O112" s="90"/>
    </row>
    <row r="113" spans="2:15" ht="16.5" x14ac:dyDescent="0.35">
      <c r="B113" s="90"/>
      <c r="C113" s="91" t="s">
        <v>30</v>
      </c>
      <c r="D113" s="91"/>
      <c r="E113" s="91" t="s">
        <v>213</v>
      </c>
      <c r="F113" s="89" t="s">
        <v>267</v>
      </c>
      <c r="G113" s="91"/>
      <c r="H113" s="91"/>
      <c r="I113" s="91"/>
      <c r="J113" s="91"/>
      <c r="K113" s="91"/>
      <c r="L113" s="91"/>
      <c r="M113" s="89" t="s">
        <v>268</v>
      </c>
      <c r="N113" s="91"/>
      <c r="O113" s="90"/>
    </row>
    <row r="114" spans="2:15" ht="16.5" x14ac:dyDescent="0.35">
      <c r="B114" s="90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0"/>
    </row>
    <row r="115" spans="2:15" ht="16.5" x14ac:dyDescent="0.35"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</row>
    <row r="116" spans="2:15" ht="21" customHeight="1" x14ac:dyDescent="0.25">
      <c r="C116" s="180" t="s">
        <v>269</v>
      </c>
      <c r="D116" s="180"/>
      <c r="E116" s="180"/>
      <c r="F116" s="180"/>
      <c r="G116" s="180"/>
      <c r="H116" s="180"/>
      <c r="I116" s="180"/>
      <c r="J116" s="180"/>
      <c r="K116" s="180"/>
      <c r="L116" s="180"/>
      <c r="M116" s="180"/>
      <c r="N116" s="180"/>
    </row>
    <row r="117" spans="2:15" ht="16.5" x14ac:dyDescent="0.25">
      <c r="C117" s="85" t="s">
        <v>207</v>
      </c>
      <c r="D117" s="85"/>
      <c r="E117" s="85" t="s">
        <v>209</v>
      </c>
      <c r="F117" s="181" t="s">
        <v>53</v>
      </c>
      <c r="G117" s="181"/>
      <c r="H117" s="181"/>
      <c r="I117" s="181"/>
      <c r="J117" s="181"/>
      <c r="K117" s="181"/>
      <c r="L117" s="181"/>
      <c r="M117" s="85" t="s">
        <v>30</v>
      </c>
      <c r="N117" s="85" t="s">
        <v>211</v>
      </c>
    </row>
    <row r="118" spans="2:15" ht="16.5" x14ac:dyDescent="0.25">
      <c r="C118" s="86" t="s">
        <v>208</v>
      </c>
      <c r="D118" s="86"/>
      <c r="E118" s="87" t="s">
        <v>210</v>
      </c>
      <c r="F118" s="8"/>
      <c r="G118" s="8"/>
      <c r="H118" s="8"/>
      <c r="I118" s="8"/>
      <c r="J118" s="8"/>
      <c r="K118" s="8"/>
      <c r="L118" s="8"/>
      <c r="M118" s="8"/>
      <c r="N118" s="86" t="s">
        <v>212</v>
      </c>
    </row>
    <row r="119" spans="2:15" ht="15.75" x14ac:dyDescent="0.3">
      <c r="C119" s="91" t="s">
        <v>2</v>
      </c>
      <c r="D119" s="91"/>
      <c r="E119" s="91" t="s">
        <v>213</v>
      </c>
      <c r="F119" s="89" t="s">
        <v>214</v>
      </c>
      <c r="G119" s="91"/>
      <c r="H119" s="91"/>
      <c r="I119" s="91"/>
      <c r="J119" s="91"/>
      <c r="K119" s="91"/>
      <c r="L119" s="91"/>
      <c r="M119" s="89" t="s">
        <v>215</v>
      </c>
      <c r="N119" s="91">
        <v>120</v>
      </c>
    </row>
    <row r="120" spans="2:15" ht="15.75" x14ac:dyDescent="0.3">
      <c r="C120" s="91" t="s">
        <v>216</v>
      </c>
      <c r="D120" s="91"/>
      <c r="E120" s="91" t="s">
        <v>213</v>
      </c>
      <c r="F120" s="89" t="s">
        <v>270</v>
      </c>
      <c r="G120" s="91"/>
      <c r="H120" s="91"/>
      <c r="I120" s="91"/>
      <c r="J120" s="91"/>
      <c r="K120" s="91"/>
      <c r="L120" s="91"/>
      <c r="M120" s="89" t="s">
        <v>215</v>
      </c>
      <c r="N120" s="91" t="s">
        <v>230</v>
      </c>
    </row>
    <row r="121" spans="2:15" ht="15.75" x14ac:dyDescent="0.3">
      <c r="C121" s="91" t="s">
        <v>41</v>
      </c>
      <c r="D121" s="91"/>
      <c r="E121" s="91" t="s">
        <v>213</v>
      </c>
      <c r="F121" s="89" t="s">
        <v>271</v>
      </c>
      <c r="G121" s="91"/>
      <c r="H121" s="91"/>
      <c r="I121" s="91"/>
      <c r="J121" s="91"/>
      <c r="K121" s="91"/>
      <c r="L121" s="91"/>
      <c r="M121" s="89" t="s">
        <v>215</v>
      </c>
      <c r="N121" s="91" t="s">
        <v>230</v>
      </c>
    </row>
    <row r="122" spans="2:15" ht="15.75" x14ac:dyDescent="0.3">
      <c r="C122" s="91" t="s">
        <v>232</v>
      </c>
      <c r="D122" s="91"/>
      <c r="E122" s="91" t="s">
        <v>242</v>
      </c>
      <c r="F122" s="89" t="s">
        <v>247</v>
      </c>
      <c r="G122" s="91"/>
      <c r="H122" s="91"/>
      <c r="I122" s="91"/>
      <c r="J122" s="91"/>
      <c r="K122" s="91"/>
      <c r="L122" s="91"/>
      <c r="M122" s="89" t="s">
        <v>215</v>
      </c>
      <c r="N122" s="91">
        <v>15</v>
      </c>
    </row>
    <row r="123" spans="2:15" ht="15.75" x14ac:dyDescent="0.3">
      <c r="C123" s="91" t="s">
        <v>233</v>
      </c>
      <c r="D123" s="91"/>
      <c r="E123" s="91" t="s">
        <v>242</v>
      </c>
      <c r="F123" s="89" t="s">
        <v>248</v>
      </c>
      <c r="G123" s="91"/>
      <c r="H123" s="91"/>
      <c r="I123" s="91"/>
      <c r="J123" s="91"/>
      <c r="K123" s="91"/>
      <c r="L123" s="91"/>
      <c r="M123" s="89" t="s">
        <v>215</v>
      </c>
      <c r="N123" s="91">
        <v>15</v>
      </c>
    </row>
    <row r="124" spans="2:15" ht="15.75" x14ac:dyDescent="0.3">
      <c r="C124" s="91" t="s">
        <v>234</v>
      </c>
      <c r="D124" s="91"/>
      <c r="E124" s="91" t="s">
        <v>242</v>
      </c>
      <c r="F124" s="89" t="s">
        <v>249</v>
      </c>
      <c r="G124" s="91"/>
      <c r="H124" s="91"/>
      <c r="I124" s="91"/>
      <c r="J124" s="91"/>
      <c r="K124" s="91"/>
      <c r="L124" s="91"/>
      <c r="M124" s="89" t="s">
        <v>215</v>
      </c>
      <c r="N124" s="91">
        <v>20</v>
      </c>
    </row>
    <row r="125" spans="2:15" ht="15.75" x14ac:dyDescent="0.3">
      <c r="C125" s="91" t="s">
        <v>235</v>
      </c>
      <c r="D125" s="91"/>
      <c r="E125" s="91" t="s">
        <v>242</v>
      </c>
      <c r="F125" s="89" t="s">
        <v>250</v>
      </c>
      <c r="G125" s="91"/>
      <c r="H125" s="91"/>
      <c r="I125" s="91"/>
      <c r="J125" s="91"/>
      <c r="K125" s="91"/>
      <c r="L125" s="91"/>
      <c r="M125" s="89" t="s">
        <v>215</v>
      </c>
      <c r="N125" s="91">
        <v>20</v>
      </c>
    </row>
    <row r="127" spans="2:15" ht="15.75" x14ac:dyDescent="0.3">
      <c r="C127" s="91" t="s">
        <v>217</v>
      </c>
      <c r="D127" s="91"/>
      <c r="E127" s="91" t="s">
        <v>242</v>
      </c>
      <c r="F127" s="89" t="s">
        <v>214</v>
      </c>
      <c r="G127" s="91"/>
      <c r="H127" s="91"/>
      <c r="I127" s="91"/>
      <c r="J127" s="91"/>
      <c r="K127" s="91"/>
      <c r="L127" s="91"/>
      <c r="M127" s="89" t="s">
        <v>215</v>
      </c>
      <c r="N127" s="91">
        <v>50</v>
      </c>
      <c r="O127" s="91"/>
    </row>
    <row r="128" spans="2:15" ht="15.75" x14ac:dyDescent="0.3">
      <c r="C128" s="91" t="s">
        <v>219</v>
      </c>
      <c r="D128" s="91"/>
      <c r="E128" s="91" t="s">
        <v>242</v>
      </c>
      <c r="F128" s="89" t="s">
        <v>214</v>
      </c>
      <c r="G128" s="91"/>
      <c r="H128" s="91"/>
      <c r="I128" s="91"/>
      <c r="J128" s="91"/>
      <c r="K128" s="91"/>
      <c r="L128" s="91"/>
      <c r="M128" s="89" t="s">
        <v>215</v>
      </c>
      <c r="N128" s="91">
        <v>50</v>
      </c>
      <c r="O128" s="91"/>
    </row>
    <row r="129" spans="2:15" ht="15.75" x14ac:dyDescent="0.3">
      <c r="C129" s="91" t="s">
        <v>221</v>
      </c>
      <c r="D129" s="91"/>
      <c r="E129" s="91" t="s">
        <v>242</v>
      </c>
      <c r="F129" s="89" t="s">
        <v>214</v>
      </c>
      <c r="G129" s="91"/>
      <c r="H129" s="91"/>
      <c r="I129" s="91"/>
      <c r="J129" s="91"/>
      <c r="K129" s="91"/>
      <c r="L129" s="91"/>
      <c r="M129" s="89" t="s">
        <v>215</v>
      </c>
      <c r="N129" s="91">
        <v>50</v>
      </c>
      <c r="O129" s="91"/>
    </row>
    <row r="130" spans="2:15" ht="15.75" x14ac:dyDescent="0.3">
      <c r="C130" s="91" t="s">
        <v>220</v>
      </c>
      <c r="D130" s="91"/>
      <c r="E130" s="91" t="s">
        <v>242</v>
      </c>
      <c r="F130" s="89" t="s">
        <v>214</v>
      </c>
      <c r="G130" s="91"/>
      <c r="H130" s="91"/>
      <c r="I130" s="91"/>
      <c r="J130" s="91"/>
      <c r="K130" s="91"/>
      <c r="L130" s="91"/>
      <c r="M130" s="89" t="s">
        <v>215</v>
      </c>
      <c r="N130" s="91">
        <v>50</v>
      </c>
      <c r="O130" s="91"/>
    </row>
    <row r="131" spans="2:15" ht="15.75" x14ac:dyDescent="0.3">
      <c r="C131" s="91" t="s">
        <v>238</v>
      </c>
      <c r="D131" s="91"/>
      <c r="E131" s="91" t="s">
        <v>242</v>
      </c>
      <c r="F131" s="89" t="s">
        <v>272</v>
      </c>
      <c r="G131" s="91"/>
      <c r="H131" s="91"/>
      <c r="I131" s="91"/>
      <c r="J131" s="91"/>
      <c r="K131" s="91"/>
      <c r="L131" s="91"/>
      <c r="M131" s="89" t="s">
        <v>215</v>
      </c>
      <c r="N131" s="91">
        <v>255</v>
      </c>
      <c r="O131" s="91"/>
    </row>
    <row r="132" spans="2:15" ht="15.75" x14ac:dyDescent="0.3">
      <c r="C132" s="91" t="s">
        <v>239</v>
      </c>
      <c r="D132" s="91"/>
      <c r="E132" s="91" t="s">
        <v>213</v>
      </c>
      <c r="F132" s="89" t="s">
        <v>273</v>
      </c>
      <c r="G132" s="91"/>
      <c r="H132" s="91"/>
      <c r="I132" s="91"/>
      <c r="J132" s="91"/>
      <c r="K132" s="91"/>
      <c r="L132" s="91"/>
      <c r="M132" s="89" t="s">
        <v>260</v>
      </c>
      <c r="N132" s="91"/>
      <c r="O132" s="91"/>
    </row>
    <row r="133" spans="2:15" ht="15.75" x14ac:dyDescent="0.3">
      <c r="C133" s="91" t="s">
        <v>240</v>
      </c>
      <c r="D133" s="91"/>
      <c r="E133" s="91" t="s">
        <v>213</v>
      </c>
      <c r="F133" s="89" t="s">
        <v>274</v>
      </c>
      <c r="G133" s="91"/>
      <c r="H133" s="91"/>
      <c r="I133" s="91"/>
      <c r="J133" s="91"/>
      <c r="K133" s="91"/>
      <c r="L133" s="91"/>
      <c r="M133" s="89" t="s">
        <v>229</v>
      </c>
      <c r="N133" s="91"/>
      <c r="O133" s="91"/>
    </row>
    <row r="134" spans="2:15" ht="15.75" x14ac:dyDescent="0.3">
      <c r="C134" s="91" t="s">
        <v>241</v>
      </c>
      <c r="D134" s="91"/>
      <c r="E134" s="91" t="s">
        <v>213</v>
      </c>
      <c r="F134" s="89" t="s">
        <v>241</v>
      </c>
      <c r="G134" s="91"/>
      <c r="H134" s="91"/>
      <c r="I134" s="91"/>
      <c r="J134" s="91"/>
      <c r="K134" s="91"/>
      <c r="L134" s="91"/>
      <c r="M134" s="89" t="s">
        <v>229</v>
      </c>
      <c r="N134" s="91"/>
      <c r="O134" s="91"/>
    </row>
    <row r="135" spans="2:15" ht="15.75" x14ac:dyDescent="0.3">
      <c r="C135" s="91" t="s">
        <v>16</v>
      </c>
      <c r="D135" s="91"/>
      <c r="E135" s="91" t="s">
        <v>213</v>
      </c>
      <c r="F135" s="89" t="s">
        <v>275</v>
      </c>
      <c r="G135" s="91"/>
      <c r="H135" s="91"/>
      <c r="I135" s="91"/>
      <c r="J135" s="91"/>
      <c r="K135" s="91"/>
      <c r="L135" s="91"/>
      <c r="M135" s="89" t="s">
        <v>229</v>
      </c>
      <c r="N135" s="91"/>
      <c r="O135" s="91"/>
    </row>
    <row r="136" spans="2:15" ht="15.75" x14ac:dyDescent="0.3">
      <c r="C136" s="91" t="s">
        <v>21</v>
      </c>
      <c r="D136" s="91"/>
      <c r="E136" s="91" t="s">
        <v>213</v>
      </c>
      <c r="F136" s="89" t="s">
        <v>276</v>
      </c>
      <c r="G136" s="91"/>
      <c r="H136" s="91"/>
      <c r="I136" s="91"/>
      <c r="J136" s="91"/>
      <c r="K136" s="91"/>
      <c r="L136" s="91"/>
      <c r="M136" s="89" t="s">
        <v>229</v>
      </c>
      <c r="N136" s="91"/>
      <c r="O136" s="91"/>
    </row>
    <row r="137" spans="2:15" ht="15.75" x14ac:dyDescent="0.3"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</row>
    <row r="139" spans="2:15" ht="21" x14ac:dyDescent="0.25">
      <c r="C139" s="182" t="s">
        <v>277</v>
      </c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</row>
    <row r="141" spans="2:15" ht="16.5" x14ac:dyDescent="0.25">
      <c r="C141" s="85" t="s">
        <v>207</v>
      </c>
      <c r="D141" s="85"/>
      <c r="E141" s="85" t="s">
        <v>209</v>
      </c>
      <c r="F141" s="181" t="s">
        <v>53</v>
      </c>
      <c r="G141" s="181"/>
      <c r="H141" s="181"/>
      <c r="I141" s="181"/>
      <c r="J141" s="181"/>
      <c r="K141" s="181"/>
      <c r="L141" s="181"/>
      <c r="M141" s="85" t="s">
        <v>30</v>
      </c>
      <c r="N141" s="85" t="s">
        <v>211</v>
      </c>
    </row>
    <row r="142" spans="2:15" ht="16.5" x14ac:dyDescent="0.25">
      <c r="C142" s="86" t="s">
        <v>208</v>
      </c>
      <c r="D142" s="86"/>
      <c r="E142" s="87" t="s">
        <v>210</v>
      </c>
      <c r="F142" s="8"/>
      <c r="G142" s="8"/>
      <c r="H142" s="8"/>
      <c r="I142" s="8"/>
      <c r="J142" s="8"/>
      <c r="K142" s="8"/>
      <c r="L142" s="8"/>
      <c r="M142" s="8"/>
      <c r="N142" s="86" t="s">
        <v>212</v>
      </c>
    </row>
    <row r="143" spans="2:15" ht="15.75" x14ac:dyDescent="0.3">
      <c r="B143" s="91"/>
      <c r="C143" s="94" t="s">
        <v>2</v>
      </c>
      <c r="D143" s="91"/>
      <c r="E143" s="95" t="s">
        <v>213</v>
      </c>
      <c r="F143" s="94" t="s">
        <v>214</v>
      </c>
      <c r="G143" s="91"/>
      <c r="H143" s="91"/>
      <c r="I143" s="91"/>
      <c r="J143" s="91"/>
      <c r="K143" s="91"/>
      <c r="L143" s="91"/>
      <c r="M143" s="94" t="s">
        <v>215</v>
      </c>
      <c r="N143" s="94">
        <v>120</v>
      </c>
    </row>
    <row r="144" spans="2:15" ht="15.75" x14ac:dyDescent="0.3">
      <c r="B144" s="91"/>
      <c r="C144" s="91" t="s">
        <v>216</v>
      </c>
      <c r="D144" s="91"/>
      <c r="E144" s="95" t="s">
        <v>213</v>
      </c>
      <c r="F144" s="94" t="s">
        <v>224</v>
      </c>
      <c r="G144" s="91"/>
      <c r="H144" s="91"/>
      <c r="I144" s="91"/>
      <c r="J144" s="91"/>
      <c r="K144" s="91"/>
      <c r="L144" s="91"/>
      <c r="M144" s="94" t="s">
        <v>215</v>
      </c>
      <c r="N144" s="97" t="s">
        <v>230</v>
      </c>
    </row>
    <row r="145" spans="2:14" ht="15.75" x14ac:dyDescent="0.3">
      <c r="B145" s="91"/>
      <c r="C145" s="91" t="s">
        <v>41</v>
      </c>
      <c r="D145" s="91"/>
      <c r="E145" s="95" t="s">
        <v>213</v>
      </c>
      <c r="F145" s="94" t="s">
        <v>225</v>
      </c>
      <c r="G145" s="91"/>
      <c r="H145" s="91"/>
      <c r="I145" s="91"/>
      <c r="J145" s="91"/>
      <c r="K145" s="91"/>
      <c r="L145" s="91"/>
      <c r="M145" s="94" t="s">
        <v>215</v>
      </c>
      <c r="N145" s="97" t="s">
        <v>230</v>
      </c>
    </row>
    <row r="146" spans="2:14" ht="15.75" x14ac:dyDescent="0.3">
      <c r="B146" s="91"/>
      <c r="C146" s="91" t="s">
        <v>217</v>
      </c>
      <c r="D146" s="91"/>
      <c r="E146" s="95" t="s">
        <v>213</v>
      </c>
      <c r="F146" s="94" t="s">
        <v>214</v>
      </c>
      <c r="G146" s="91"/>
      <c r="H146" s="91"/>
      <c r="I146" s="91"/>
      <c r="J146" s="91"/>
      <c r="K146" s="91"/>
      <c r="L146" s="91"/>
      <c r="M146" s="94" t="s">
        <v>215</v>
      </c>
      <c r="N146" s="97">
        <v>50</v>
      </c>
    </row>
    <row r="147" spans="2:14" ht="15.75" x14ac:dyDescent="0.3">
      <c r="B147" s="91"/>
      <c r="C147" s="91" t="s">
        <v>218</v>
      </c>
      <c r="D147" s="91"/>
      <c r="E147" s="95" t="s">
        <v>213</v>
      </c>
      <c r="F147" s="94" t="s">
        <v>214</v>
      </c>
      <c r="G147" s="91"/>
      <c r="H147" s="91"/>
      <c r="I147" s="91"/>
      <c r="J147" s="91"/>
      <c r="K147" s="91"/>
      <c r="L147" s="91"/>
      <c r="M147" s="94" t="s">
        <v>228</v>
      </c>
      <c r="N147" s="97"/>
    </row>
    <row r="148" spans="2:14" ht="15.75" x14ac:dyDescent="0.3">
      <c r="B148" s="91"/>
      <c r="C148" s="91" t="s">
        <v>219</v>
      </c>
      <c r="D148" s="91"/>
      <c r="E148" s="95" t="s">
        <v>213</v>
      </c>
      <c r="F148" s="94" t="s">
        <v>214</v>
      </c>
      <c r="G148" s="91"/>
      <c r="H148" s="91"/>
      <c r="I148" s="91"/>
      <c r="J148" s="91"/>
      <c r="K148" s="91"/>
      <c r="L148" s="91"/>
      <c r="M148" s="94" t="s">
        <v>215</v>
      </c>
      <c r="N148" s="97">
        <v>50</v>
      </c>
    </row>
    <row r="149" spans="2:14" ht="15.75" x14ac:dyDescent="0.3">
      <c r="B149" s="91"/>
      <c r="C149" s="91" t="s">
        <v>220</v>
      </c>
      <c r="D149" s="91"/>
      <c r="E149" s="95" t="s">
        <v>213</v>
      </c>
      <c r="F149" s="94" t="s">
        <v>214</v>
      </c>
      <c r="G149" s="91"/>
      <c r="H149" s="91"/>
      <c r="I149" s="91"/>
      <c r="J149" s="91"/>
      <c r="K149" s="91"/>
      <c r="L149" s="91"/>
      <c r="M149" s="94" t="s">
        <v>215</v>
      </c>
      <c r="N149" s="97">
        <v>50</v>
      </c>
    </row>
    <row r="150" spans="2:14" ht="15.75" x14ac:dyDescent="0.3">
      <c r="B150" s="91"/>
      <c r="C150" s="91" t="s">
        <v>221</v>
      </c>
      <c r="D150" s="91"/>
      <c r="E150" s="95" t="s">
        <v>213</v>
      </c>
      <c r="F150" s="94" t="s">
        <v>214</v>
      </c>
      <c r="G150" s="91"/>
      <c r="H150" s="91"/>
      <c r="I150" s="91"/>
      <c r="J150" s="91"/>
      <c r="K150" s="91"/>
      <c r="L150" s="91"/>
      <c r="M150" s="94" t="s">
        <v>215</v>
      </c>
      <c r="N150" s="97">
        <v>50</v>
      </c>
    </row>
    <row r="151" spans="2:14" ht="15.75" x14ac:dyDescent="0.3">
      <c r="B151" s="91"/>
      <c r="C151" s="91" t="s">
        <v>222</v>
      </c>
      <c r="D151" s="91"/>
      <c r="E151" s="95" t="s">
        <v>213</v>
      </c>
      <c r="F151" s="94" t="s">
        <v>226</v>
      </c>
      <c r="G151" s="91"/>
      <c r="H151" s="91"/>
      <c r="I151" s="91"/>
      <c r="J151" s="91"/>
      <c r="K151" s="91"/>
      <c r="L151" s="91"/>
      <c r="M151" s="94" t="s">
        <v>215</v>
      </c>
      <c r="N151" s="97" t="s">
        <v>231</v>
      </c>
    </row>
    <row r="152" spans="2:14" ht="15.75" x14ac:dyDescent="0.3">
      <c r="B152" s="91"/>
      <c r="C152" s="91" t="s">
        <v>223</v>
      </c>
      <c r="D152" s="91"/>
      <c r="E152" s="95" t="s">
        <v>213</v>
      </c>
      <c r="F152" s="94" t="s">
        <v>227</v>
      </c>
      <c r="G152" s="91"/>
      <c r="H152" s="91"/>
      <c r="I152" s="91"/>
      <c r="J152" s="91"/>
      <c r="K152" s="91"/>
      <c r="L152" s="91"/>
      <c r="M152" s="94" t="s">
        <v>229</v>
      </c>
      <c r="N152" s="97"/>
    </row>
    <row r="153" spans="2:14" ht="15.75" x14ac:dyDescent="0.3"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</row>
    <row r="160" spans="2:14" ht="21" customHeight="1" x14ac:dyDescent="0.25">
      <c r="C160" s="180" t="s">
        <v>278</v>
      </c>
      <c r="D160" s="180"/>
      <c r="E160" s="180"/>
      <c r="F160" s="180"/>
      <c r="G160" s="180"/>
      <c r="H160" s="180"/>
      <c r="I160" s="180"/>
      <c r="J160" s="180"/>
      <c r="K160" s="180"/>
      <c r="L160" s="180"/>
      <c r="M160" s="180"/>
      <c r="N160" s="180"/>
    </row>
    <row r="161" spans="3:15" ht="16.5" x14ac:dyDescent="0.25">
      <c r="C161" s="85" t="s">
        <v>207</v>
      </c>
      <c r="D161" s="85"/>
      <c r="E161" s="85" t="s">
        <v>209</v>
      </c>
      <c r="F161" s="181" t="s">
        <v>53</v>
      </c>
      <c r="G161" s="181"/>
      <c r="H161" s="181"/>
      <c r="I161" s="181"/>
      <c r="J161" s="181"/>
      <c r="K161" s="181"/>
      <c r="L161" s="181"/>
      <c r="M161" s="85" t="s">
        <v>30</v>
      </c>
      <c r="N161" s="85" t="s">
        <v>211</v>
      </c>
    </row>
    <row r="162" spans="3:15" ht="16.5" x14ac:dyDescent="0.25">
      <c r="C162" s="86" t="s">
        <v>208</v>
      </c>
      <c r="D162" s="86"/>
      <c r="E162" s="87" t="s">
        <v>210</v>
      </c>
      <c r="F162" s="8"/>
      <c r="G162" s="8"/>
      <c r="H162" s="8"/>
      <c r="I162" s="8"/>
      <c r="J162" s="8"/>
      <c r="K162" s="8"/>
      <c r="L162" s="8"/>
      <c r="M162" s="8"/>
      <c r="N162" s="86" t="s">
        <v>212</v>
      </c>
    </row>
    <row r="163" spans="3:15" ht="15.75" x14ac:dyDescent="0.3">
      <c r="C163" s="94" t="s">
        <v>2</v>
      </c>
      <c r="D163" s="91"/>
      <c r="E163" s="91" t="s">
        <v>213</v>
      </c>
      <c r="F163" s="89" t="s">
        <v>214</v>
      </c>
      <c r="G163" s="91"/>
      <c r="H163" s="91"/>
      <c r="I163" s="91"/>
      <c r="J163" s="91"/>
      <c r="K163" s="91"/>
      <c r="L163" s="91"/>
      <c r="M163" s="89" t="s">
        <v>215</v>
      </c>
      <c r="N163" s="91">
        <v>120</v>
      </c>
      <c r="O163" s="91"/>
    </row>
    <row r="164" spans="3:15" ht="15.75" x14ac:dyDescent="0.3">
      <c r="C164" s="91" t="s">
        <v>216</v>
      </c>
      <c r="D164" s="91"/>
      <c r="E164" s="91" t="s">
        <v>213</v>
      </c>
      <c r="F164" s="89" t="s">
        <v>270</v>
      </c>
      <c r="G164" s="91"/>
      <c r="H164" s="91"/>
      <c r="I164" s="91"/>
      <c r="J164" s="91"/>
      <c r="K164" s="91"/>
      <c r="L164" s="91"/>
      <c r="M164" s="89" t="s">
        <v>215</v>
      </c>
      <c r="N164" s="91" t="s">
        <v>230</v>
      </c>
      <c r="O164" s="91"/>
    </row>
    <row r="165" spans="3:15" ht="15.75" x14ac:dyDescent="0.3">
      <c r="C165" s="91" t="s">
        <v>41</v>
      </c>
      <c r="D165" s="91"/>
      <c r="E165" s="91" t="s">
        <v>213</v>
      </c>
      <c r="F165" s="89" t="s">
        <v>287</v>
      </c>
      <c r="G165" s="91"/>
      <c r="H165" s="91"/>
      <c r="I165" s="91"/>
      <c r="J165" s="91"/>
      <c r="K165" s="91"/>
      <c r="L165" s="91"/>
      <c r="M165" s="89" t="s">
        <v>215</v>
      </c>
      <c r="N165" s="91" t="s">
        <v>230</v>
      </c>
      <c r="O165" s="91"/>
    </row>
    <row r="166" spans="3:15" ht="15.75" x14ac:dyDescent="0.3">
      <c r="C166" s="91" t="s">
        <v>217</v>
      </c>
      <c r="D166" s="91"/>
      <c r="E166" s="91" t="s">
        <v>242</v>
      </c>
      <c r="F166" s="89" t="s">
        <v>287</v>
      </c>
      <c r="G166" s="91"/>
      <c r="H166" s="91"/>
      <c r="I166" s="91"/>
      <c r="J166" s="91"/>
      <c r="K166" s="91"/>
      <c r="L166" s="91"/>
      <c r="M166" s="89" t="s">
        <v>215</v>
      </c>
      <c r="N166" s="91">
        <v>50</v>
      </c>
      <c r="O166" s="91"/>
    </row>
    <row r="167" spans="3:15" ht="15.75" x14ac:dyDescent="0.3">
      <c r="C167" s="91" t="s">
        <v>218</v>
      </c>
      <c r="D167" s="91"/>
      <c r="E167" s="91" t="s">
        <v>213</v>
      </c>
      <c r="F167" s="89" t="s">
        <v>287</v>
      </c>
      <c r="G167" s="91"/>
      <c r="H167" s="91"/>
      <c r="I167" s="91"/>
      <c r="J167" s="91"/>
      <c r="K167" s="91"/>
      <c r="L167" s="91"/>
      <c r="M167" s="89" t="s">
        <v>228</v>
      </c>
      <c r="N167" s="91"/>
      <c r="O167" s="91"/>
    </row>
    <row r="168" spans="3:15" ht="15.75" x14ac:dyDescent="0.3">
      <c r="C168" s="91" t="s">
        <v>219</v>
      </c>
      <c r="D168" s="91"/>
      <c r="E168" s="91" t="s">
        <v>242</v>
      </c>
      <c r="F168" s="89" t="s">
        <v>287</v>
      </c>
      <c r="G168" s="91"/>
      <c r="H168" s="91"/>
      <c r="I168" s="91"/>
      <c r="J168" s="91"/>
      <c r="K168" s="91"/>
      <c r="L168" s="91"/>
      <c r="M168" s="89" t="s">
        <v>215</v>
      </c>
      <c r="N168" s="91">
        <v>50</v>
      </c>
      <c r="O168" s="91"/>
    </row>
    <row r="169" spans="3:15" ht="15.75" x14ac:dyDescent="0.3">
      <c r="C169" s="91" t="s">
        <v>220</v>
      </c>
      <c r="D169" s="91"/>
      <c r="E169" s="91" t="s">
        <v>242</v>
      </c>
      <c r="F169" s="89" t="s">
        <v>287</v>
      </c>
      <c r="G169" s="91"/>
      <c r="H169" s="91"/>
      <c r="I169" s="91"/>
      <c r="J169" s="91"/>
      <c r="K169" s="91"/>
      <c r="L169" s="91"/>
      <c r="M169" s="89" t="s">
        <v>215</v>
      </c>
      <c r="N169" s="91">
        <v>50</v>
      </c>
      <c r="O169" s="91"/>
    </row>
    <row r="170" spans="3:15" ht="15.75" x14ac:dyDescent="0.3">
      <c r="C170" s="91" t="s">
        <v>221</v>
      </c>
      <c r="D170" s="91"/>
      <c r="E170" s="91" t="s">
        <v>242</v>
      </c>
      <c r="F170" s="89" t="s">
        <v>287</v>
      </c>
      <c r="G170" s="91"/>
      <c r="H170" s="91"/>
      <c r="I170" s="91"/>
      <c r="J170" s="91"/>
      <c r="K170" s="91"/>
      <c r="L170" s="91"/>
      <c r="M170" s="89" t="s">
        <v>215</v>
      </c>
      <c r="N170" s="91">
        <v>50</v>
      </c>
      <c r="O170" s="91"/>
    </row>
    <row r="171" spans="3:15" ht="15.75" x14ac:dyDescent="0.3">
      <c r="C171" s="91" t="s">
        <v>52</v>
      </c>
      <c r="D171" s="91"/>
      <c r="E171" s="91" t="s">
        <v>213</v>
      </c>
      <c r="F171" s="89" t="s">
        <v>288</v>
      </c>
      <c r="G171" s="91"/>
      <c r="H171" s="91"/>
      <c r="I171" s="91"/>
      <c r="J171" s="91"/>
      <c r="K171" s="91"/>
      <c r="L171" s="91"/>
      <c r="M171" s="89" t="s">
        <v>304</v>
      </c>
      <c r="N171" s="91"/>
      <c r="O171" s="91"/>
    </row>
    <row r="172" spans="3:15" ht="15.75" x14ac:dyDescent="0.3">
      <c r="C172" s="91" t="s">
        <v>30</v>
      </c>
      <c r="D172" s="91"/>
      <c r="E172" s="91" t="s">
        <v>213</v>
      </c>
      <c r="F172" s="89" t="s">
        <v>289</v>
      </c>
      <c r="G172" s="91"/>
      <c r="H172" s="91"/>
      <c r="I172" s="91"/>
      <c r="J172" s="91"/>
      <c r="K172" s="91"/>
      <c r="L172" s="91"/>
      <c r="M172" s="89" t="s">
        <v>305</v>
      </c>
      <c r="N172" s="91">
        <v>1</v>
      </c>
      <c r="O172" s="91"/>
    </row>
    <row r="173" spans="3:15" ht="15.75" x14ac:dyDescent="0.3">
      <c r="C173" s="91" t="s">
        <v>26</v>
      </c>
      <c r="D173" s="91"/>
      <c r="E173" s="91" t="s">
        <v>213</v>
      </c>
      <c r="F173" s="89" t="s">
        <v>290</v>
      </c>
      <c r="G173" s="91"/>
      <c r="H173" s="91"/>
      <c r="I173" s="91"/>
      <c r="J173" s="91"/>
      <c r="K173" s="91"/>
      <c r="L173" s="91"/>
      <c r="M173" s="89" t="s">
        <v>215</v>
      </c>
      <c r="N173" s="91">
        <v>20</v>
      </c>
      <c r="O173" s="91"/>
    </row>
    <row r="174" spans="3:15" ht="15.75" x14ac:dyDescent="0.3">
      <c r="C174" s="91" t="s">
        <v>53</v>
      </c>
      <c r="D174" s="91"/>
      <c r="E174" s="91" t="s">
        <v>213</v>
      </c>
      <c r="F174" s="89" t="s">
        <v>291</v>
      </c>
      <c r="G174" s="91"/>
      <c r="H174" s="91"/>
      <c r="I174" s="91"/>
      <c r="J174" s="91"/>
      <c r="K174" s="91"/>
      <c r="L174" s="91"/>
      <c r="M174" s="89" t="s">
        <v>215</v>
      </c>
      <c r="N174" s="91">
        <v>255</v>
      </c>
      <c r="O174" s="91"/>
    </row>
    <row r="175" spans="3:15" ht="15.75" x14ac:dyDescent="0.3">
      <c r="C175" s="91" t="s">
        <v>54</v>
      </c>
      <c r="D175" s="91"/>
      <c r="E175" s="91" t="s">
        <v>213</v>
      </c>
      <c r="F175" s="89" t="s">
        <v>177</v>
      </c>
      <c r="G175" s="91"/>
      <c r="H175" s="91"/>
      <c r="I175" s="91"/>
      <c r="J175" s="91"/>
      <c r="K175" s="91"/>
      <c r="L175" s="91"/>
      <c r="M175" s="89" t="s">
        <v>215</v>
      </c>
      <c r="N175" s="91">
        <v>10</v>
      </c>
      <c r="O175" s="91"/>
    </row>
    <row r="176" spans="3:15" ht="15.75" x14ac:dyDescent="0.3">
      <c r="C176" s="91" t="s">
        <v>55</v>
      </c>
      <c r="D176" s="91"/>
      <c r="E176" s="91" t="s">
        <v>213</v>
      </c>
      <c r="F176" s="89" t="s">
        <v>292</v>
      </c>
      <c r="G176" s="91"/>
      <c r="H176" s="91"/>
      <c r="I176" s="91"/>
      <c r="J176" s="91"/>
      <c r="K176" s="91"/>
      <c r="L176" s="91"/>
      <c r="M176" s="89" t="s">
        <v>229</v>
      </c>
      <c r="N176" s="91"/>
      <c r="O176" s="91"/>
    </row>
    <row r="177" spans="3:15" ht="15.75" x14ac:dyDescent="0.3">
      <c r="C177" s="91" t="s">
        <v>179</v>
      </c>
      <c r="D177" s="91"/>
      <c r="E177" s="91" t="s">
        <v>213</v>
      </c>
      <c r="F177" s="89" t="s">
        <v>293</v>
      </c>
      <c r="G177" s="91"/>
      <c r="H177" s="91"/>
      <c r="I177" s="91"/>
      <c r="J177" s="91"/>
      <c r="K177" s="91"/>
      <c r="L177" s="91"/>
      <c r="M177" s="89" t="s">
        <v>229</v>
      </c>
      <c r="N177" s="91"/>
      <c r="O177" s="91"/>
    </row>
    <row r="178" spans="3:15" ht="15.75" x14ac:dyDescent="0.3">
      <c r="C178" s="91" t="s">
        <v>223</v>
      </c>
      <c r="D178" s="91"/>
      <c r="E178" s="91" t="s">
        <v>213</v>
      </c>
      <c r="F178" s="89" t="s">
        <v>294</v>
      </c>
      <c r="G178" s="91"/>
      <c r="H178" s="91"/>
      <c r="I178" s="91"/>
      <c r="J178" s="91"/>
      <c r="K178" s="91"/>
      <c r="L178" s="91"/>
      <c r="M178" s="89" t="s">
        <v>229</v>
      </c>
      <c r="N178" s="91"/>
      <c r="O178" s="91"/>
    </row>
    <row r="179" spans="3:15" ht="15.75" x14ac:dyDescent="0.3">
      <c r="C179" s="91" t="s">
        <v>56</v>
      </c>
      <c r="D179" s="91"/>
      <c r="E179" s="91" t="s">
        <v>242</v>
      </c>
      <c r="F179" s="89" t="s">
        <v>295</v>
      </c>
      <c r="G179" s="91"/>
      <c r="H179" s="91"/>
      <c r="I179" s="91"/>
      <c r="J179" s="91"/>
      <c r="K179" s="91"/>
      <c r="L179" s="91"/>
      <c r="M179" s="89" t="s">
        <v>215</v>
      </c>
      <c r="N179" s="91">
        <v>50</v>
      </c>
      <c r="O179" s="91"/>
    </row>
    <row r="180" spans="3:15" ht="15.75" x14ac:dyDescent="0.3">
      <c r="C180" s="91" t="s">
        <v>279</v>
      </c>
      <c r="D180" s="91"/>
      <c r="E180" s="91" t="s">
        <v>242</v>
      </c>
      <c r="F180" s="89" t="s">
        <v>296</v>
      </c>
      <c r="G180" s="91"/>
      <c r="H180" s="91"/>
      <c r="I180" s="91"/>
      <c r="J180" s="91"/>
      <c r="K180" s="91"/>
      <c r="L180" s="91"/>
      <c r="M180" s="89" t="s">
        <v>306</v>
      </c>
      <c r="N180" s="91"/>
      <c r="O180" s="91"/>
    </row>
    <row r="181" spans="3:15" ht="15.75" x14ac:dyDescent="0.3">
      <c r="C181" s="91" t="s">
        <v>280</v>
      </c>
      <c r="D181" s="91"/>
      <c r="E181" s="91" t="s">
        <v>242</v>
      </c>
      <c r="F181" s="89" t="s">
        <v>297</v>
      </c>
      <c r="G181" s="91"/>
      <c r="H181" s="91"/>
      <c r="I181" s="91"/>
      <c r="J181" s="91"/>
      <c r="K181" s="91"/>
      <c r="L181" s="91"/>
      <c r="M181" s="89" t="s">
        <v>306</v>
      </c>
      <c r="N181" s="91"/>
      <c r="O181" s="91"/>
    </row>
    <row r="182" spans="3:15" ht="15.75" x14ac:dyDescent="0.3">
      <c r="C182" s="91" t="s">
        <v>281</v>
      </c>
      <c r="D182" s="91"/>
      <c r="E182" s="91" t="s">
        <v>242</v>
      </c>
      <c r="F182" s="89" t="s">
        <v>298</v>
      </c>
      <c r="G182" s="91"/>
      <c r="H182" s="91"/>
      <c r="I182" s="91"/>
      <c r="J182" s="91"/>
      <c r="K182" s="91"/>
      <c r="L182" s="91"/>
      <c r="M182" s="89" t="s">
        <v>306</v>
      </c>
      <c r="N182" s="91"/>
      <c r="O182" s="91"/>
    </row>
    <row r="183" spans="3:15" ht="15.75" x14ac:dyDescent="0.3">
      <c r="C183" s="91" t="s">
        <v>282</v>
      </c>
      <c r="D183" s="91"/>
      <c r="E183" s="91" t="s">
        <v>242</v>
      </c>
      <c r="F183" s="89" t="s">
        <v>299</v>
      </c>
      <c r="G183" s="91"/>
      <c r="H183" s="91"/>
      <c r="I183" s="91"/>
      <c r="J183" s="91"/>
      <c r="K183" s="91"/>
      <c r="L183" s="91"/>
      <c r="M183" s="88" t="s">
        <v>307</v>
      </c>
      <c r="N183" s="91">
        <v>20.149999999999999</v>
      </c>
      <c r="O183" s="88"/>
    </row>
    <row r="184" spans="3:15" ht="13.5" customHeight="1" x14ac:dyDescent="0.3">
      <c r="C184" s="91" t="s">
        <v>283</v>
      </c>
      <c r="D184" s="91"/>
      <c r="E184" s="91" t="s">
        <v>213</v>
      </c>
      <c r="F184" s="179" t="s">
        <v>300</v>
      </c>
      <c r="G184" s="179"/>
      <c r="H184" s="179"/>
      <c r="I184" s="179"/>
      <c r="J184" s="179"/>
      <c r="K184" s="91"/>
      <c r="L184" s="91"/>
      <c r="M184" s="89" t="s">
        <v>308</v>
      </c>
      <c r="N184" s="91"/>
      <c r="O184" s="91"/>
    </row>
    <row r="185" spans="3:15" ht="15.75" x14ac:dyDescent="0.3">
      <c r="C185" s="91" t="s">
        <v>284</v>
      </c>
      <c r="D185" s="91"/>
      <c r="E185" s="91" t="s">
        <v>213</v>
      </c>
      <c r="F185" s="89" t="s">
        <v>301</v>
      </c>
      <c r="G185" s="91"/>
      <c r="H185" s="91"/>
      <c r="I185" s="91"/>
      <c r="J185" s="91"/>
      <c r="K185" s="91"/>
      <c r="L185" s="91"/>
      <c r="M185" s="89" t="s">
        <v>229</v>
      </c>
      <c r="N185" s="91"/>
      <c r="O185" s="91"/>
    </row>
    <row r="186" spans="3:15" ht="15.75" x14ac:dyDescent="0.3">
      <c r="C186" s="91" t="s">
        <v>285</v>
      </c>
      <c r="D186" s="91"/>
      <c r="E186" s="91" t="s">
        <v>213</v>
      </c>
      <c r="F186" s="89" t="s">
        <v>302</v>
      </c>
      <c r="G186" s="91"/>
      <c r="H186" s="91"/>
      <c r="I186" s="91"/>
      <c r="J186" s="91"/>
      <c r="K186" s="91"/>
      <c r="L186" s="91"/>
      <c r="M186" s="89" t="s">
        <v>229</v>
      </c>
      <c r="N186" s="91"/>
      <c r="O186" s="91"/>
    </row>
    <row r="187" spans="3:15" ht="15.75" x14ac:dyDescent="0.3">
      <c r="C187" s="91" t="s">
        <v>286</v>
      </c>
      <c r="D187" s="91"/>
      <c r="E187" s="91" t="s">
        <v>242</v>
      </c>
      <c r="F187" s="89" t="s">
        <v>303</v>
      </c>
      <c r="G187" s="91"/>
      <c r="H187" s="91"/>
      <c r="I187" s="91"/>
      <c r="J187" s="91"/>
      <c r="K187" s="91"/>
      <c r="L187" s="91"/>
      <c r="M187" s="89" t="s">
        <v>229</v>
      </c>
      <c r="N187" s="91"/>
      <c r="O187" s="91"/>
    </row>
    <row r="192" spans="3:15" ht="21" customHeight="1" x14ac:dyDescent="0.25">
      <c r="C192" s="180" t="s">
        <v>309</v>
      </c>
      <c r="D192" s="180"/>
      <c r="E192" s="180"/>
      <c r="F192" s="180"/>
      <c r="G192" s="180"/>
      <c r="H192" s="180"/>
      <c r="I192" s="180"/>
      <c r="J192" s="180"/>
      <c r="K192" s="180"/>
      <c r="L192" s="180"/>
      <c r="M192" s="180"/>
      <c r="N192" s="180"/>
    </row>
    <row r="193" spans="3:14" ht="16.5" x14ac:dyDescent="0.3">
      <c r="C193" s="101" t="s">
        <v>310</v>
      </c>
      <c r="D193" s="101"/>
      <c r="E193" s="101"/>
      <c r="F193" s="101" t="s">
        <v>311</v>
      </c>
      <c r="G193" s="101"/>
      <c r="H193" s="101"/>
      <c r="I193" s="101" t="s">
        <v>312</v>
      </c>
      <c r="J193" s="102"/>
      <c r="K193" s="103"/>
      <c r="L193" s="103"/>
      <c r="M193" s="103"/>
      <c r="N193" s="103"/>
    </row>
    <row r="194" spans="3:14" ht="15.75" x14ac:dyDescent="0.3">
      <c r="C194" s="89" t="s">
        <v>308</v>
      </c>
      <c r="D194" s="91"/>
      <c r="E194" s="91"/>
      <c r="F194" s="104" t="s">
        <v>45</v>
      </c>
      <c r="G194" s="91"/>
      <c r="H194" s="91"/>
      <c r="I194" s="178" t="s">
        <v>316</v>
      </c>
      <c r="J194" s="178"/>
      <c r="K194" s="178"/>
      <c r="L194" s="91"/>
      <c r="M194" s="91"/>
      <c r="N194" s="91"/>
    </row>
    <row r="195" spans="3:14" ht="15.75" x14ac:dyDescent="0.3">
      <c r="C195" s="91"/>
      <c r="D195" s="91"/>
      <c r="E195" s="91"/>
      <c r="F195" s="104" t="s">
        <v>46</v>
      </c>
      <c r="G195" s="91"/>
      <c r="H195" s="91"/>
      <c r="I195" s="178" t="s">
        <v>317</v>
      </c>
      <c r="J195" s="178"/>
      <c r="K195" s="178"/>
      <c r="L195" s="91"/>
      <c r="M195" s="91"/>
      <c r="N195" s="91"/>
    </row>
    <row r="196" spans="3:14" ht="15.75" x14ac:dyDescent="0.3">
      <c r="C196" s="91"/>
      <c r="D196" s="91"/>
      <c r="E196" s="91"/>
      <c r="F196" s="104" t="s">
        <v>313</v>
      </c>
      <c r="G196" s="91"/>
      <c r="H196" s="91"/>
      <c r="I196" s="178" t="s">
        <v>318</v>
      </c>
      <c r="J196" s="178"/>
      <c r="K196" s="178"/>
      <c r="L196" s="91"/>
      <c r="M196" s="91"/>
      <c r="N196" s="91"/>
    </row>
    <row r="197" spans="3:14" ht="15.75" x14ac:dyDescent="0.3">
      <c r="C197" s="91"/>
      <c r="D197" s="91"/>
      <c r="E197" s="91"/>
      <c r="F197" s="178" t="s">
        <v>314</v>
      </c>
      <c r="G197" s="178"/>
      <c r="H197" s="178"/>
      <c r="I197" s="178" t="s">
        <v>319</v>
      </c>
      <c r="J197" s="178"/>
      <c r="K197" s="178"/>
      <c r="L197" s="91"/>
      <c r="M197" s="91"/>
      <c r="N197" s="91"/>
    </row>
    <row r="198" spans="3:14" ht="15.75" x14ac:dyDescent="0.3">
      <c r="C198" s="91"/>
      <c r="D198" s="91"/>
      <c r="E198" s="91"/>
      <c r="F198" s="178" t="s">
        <v>315</v>
      </c>
      <c r="G198" s="178"/>
      <c r="H198" s="178"/>
      <c r="I198" s="178" t="s">
        <v>320</v>
      </c>
      <c r="J198" s="178"/>
      <c r="K198" s="178"/>
      <c r="L198" s="91"/>
      <c r="M198" s="91"/>
      <c r="N198" s="91"/>
    </row>
    <row r="199" spans="3:14" ht="15.75" x14ac:dyDescent="0.3"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3:14" ht="15.75" x14ac:dyDescent="0.3">
      <c r="C200" s="89" t="s">
        <v>268</v>
      </c>
      <c r="D200" s="89"/>
      <c r="E200" s="89"/>
      <c r="F200" s="104" t="s">
        <v>40</v>
      </c>
      <c r="G200" s="91"/>
      <c r="H200" s="91"/>
      <c r="I200" s="178" t="s">
        <v>321</v>
      </c>
      <c r="J200" s="178"/>
      <c r="K200" s="178"/>
      <c r="L200" s="91"/>
      <c r="M200" s="91"/>
      <c r="N200" s="91"/>
    </row>
    <row r="201" spans="3:14" ht="15.75" x14ac:dyDescent="0.3">
      <c r="C201" s="91"/>
      <c r="D201" s="91"/>
      <c r="E201" s="91"/>
      <c r="F201" s="104" t="s">
        <v>161</v>
      </c>
      <c r="G201" s="91"/>
      <c r="H201" s="91"/>
      <c r="I201" s="178" t="s">
        <v>162</v>
      </c>
      <c r="J201" s="178"/>
      <c r="K201" s="178"/>
      <c r="L201" s="91"/>
      <c r="M201" s="91"/>
      <c r="N201" s="91"/>
    </row>
    <row r="202" spans="3:14" ht="15.75" x14ac:dyDescent="0.3">
      <c r="C202" s="91"/>
      <c r="D202" s="91"/>
      <c r="E202" s="91"/>
      <c r="F202" s="104" t="s">
        <v>159</v>
      </c>
      <c r="G202" s="91"/>
      <c r="H202" s="91"/>
      <c r="I202" s="178" t="s">
        <v>322</v>
      </c>
      <c r="J202" s="178"/>
      <c r="K202" s="178"/>
      <c r="L202" s="91"/>
      <c r="M202" s="91"/>
      <c r="N202" s="91"/>
    </row>
    <row r="203" spans="3:14" ht="15.75" x14ac:dyDescent="0.3">
      <c r="C203" s="91"/>
      <c r="D203" s="91"/>
      <c r="E203" s="91"/>
      <c r="F203" s="104" t="s">
        <v>163</v>
      </c>
      <c r="G203" s="91"/>
      <c r="H203" s="91"/>
      <c r="I203" s="177" t="s">
        <v>164</v>
      </c>
      <c r="J203" s="177"/>
      <c r="K203" s="177"/>
      <c r="L203" s="91"/>
      <c r="M203" s="91"/>
      <c r="N203" s="91"/>
    </row>
    <row r="204" spans="3:14" ht="15.75" x14ac:dyDescent="0.3">
      <c r="C204" s="91"/>
      <c r="D204" s="91"/>
      <c r="E204" s="91"/>
      <c r="F204" s="104" t="s">
        <v>165</v>
      </c>
      <c r="G204" s="91"/>
      <c r="H204" s="91"/>
      <c r="I204" s="177" t="s">
        <v>323</v>
      </c>
      <c r="J204" s="177"/>
      <c r="K204" s="177"/>
      <c r="L204" s="91"/>
      <c r="M204" s="91"/>
      <c r="N204" s="91"/>
    </row>
    <row r="205" spans="3:14" ht="15.75" x14ac:dyDescent="0.3"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</row>
    <row r="206" spans="3:14" ht="15.75" x14ac:dyDescent="0.3">
      <c r="C206" s="89" t="s">
        <v>305</v>
      </c>
      <c r="D206" s="89"/>
      <c r="E206" s="89"/>
      <c r="F206" s="104">
        <v>1</v>
      </c>
      <c r="G206" s="91"/>
      <c r="H206" s="91"/>
      <c r="I206" s="177" t="s">
        <v>324</v>
      </c>
      <c r="J206" s="177"/>
      <c r="K206" s="177"/>
      <c r="L206" s="91"/>
      <c r="M206" s="91"/>
      <c r="N206" s="91"/>
    </row>
    <row r="207" spans="3:14" ht="15.75" x14ac:dyDescent="0.3">
      <c r="C207" s="91"/>
      <c r="D207" s="91"/>
      <c r="E207" s="91"/>
      <c r="F207" s="104">
        <v>2</v>
      </c>
      <c r="G207" s="91"/>
      <c r="H207" s="91"/>
      <c r="I207" s="177" t="s">
        <v>325</v>
      </c>
      <c r="J207" s="177"/>
      <c r="K207" s="177"/>
      <c r="L207" s="91"/>
      <c r="M207" s="91"/>
      <c r="N207" s="91"/>
    </row>
    <row r="208" spans="3:14" ht="15.75" x14ac:dyDescent="0.3">
      <c r="C208" s="91"/>
      <c r="D208" s="91"/>
      <c r="E208" s="91"/>
      <c r="F208" s="104">
        <v>3</v>
      </c>
      <c r="G208" s="91"/>
      <c r="H208" s="91"/>
      <c r="I208" s="177" t="s">
        <v>326</v>
      </c>
      <c r="J208" s="177"/>
      <c r="K208" s="177"/>
      <c r="L208" s="91"/>
      <c r="M208" s="91"/>
      <c r="N208" s="91"/>
    </row>
    <row r="209" spans="3:14" ht="15.75" x14ac:dyDescent="0.3">
      <c r="C209" s="91"/>
      <c r="D209" s="91"/>
      <c r="E209" s="91"/>
      <c r="F209" s="104">
        <v>4</v>
      </c>
      <c r="G209" s="91"/>
      <c r="H209" s="91"/>
      <c r="I209" s="177" t="s">
        <v>327</v>
      </c>
      <c r="J209" s="177"/>
      <c r="K209" s="177"/>
      <c r="L209" s="91"/>
      <c r="M209" s="91"/>
      <c r="N209" s="91"/>
    </row>
  </sheetData>
  <sheetProtection algorithmName="SHA-512" hashValue="66HAtkn9yt99FiiC0+EP8ZvRb1+K+ckNqXVgEdAooO91Ymv+SJRhET45YknzeuGwpO3KAfbzO2bLT7/sxkZ1DA==" saltValue="GIKFgC4h0DgBwS5b6pK64w==" spinCount="100000" sheet="1" objects="1" scenarios="1"/>
  <mergeCells count="78">
    <mergeCell ref="C3:N4"/>
    <mergeCell ref="C5:J5"/>
    <mergeCell ref="C6:O6"/>
    <mergeCell ref="C23:O23"/>
    <mergeCell ref="C13:O13"/>
    <mergeCell ref="C14:N14"/>
    <mergeCell ref="C15:N15"/>
    <mergeCell ref="C7:J7"/>
    <mergeCell ref="C9:O9"/>
    <mergeCell ref="C10:O10"/>
    <mergeCell ref="E17:I17"/>
    <mergeCell ref="E18:I18"/>
    <mergeCell ref="E19:I19"/>
    <mergeCell ref="E20:I20"/>
    <mergeCell ref="E21:I21"/>
    <mergeCell ref="C28:O28"/>
    <mergeCell ref="C29:O29"/>
    <mergeCell ref="C35:O35"/>
    <mergeCell ref="C24:O24"/>
    <mergeCell ref="C25:O25"/>
    <mergeCell ref="C26:O26"/>
    <mergeCell ref="F48:M48"/>
    <mergeCell ref="F39:N39"/>
    <mergeCell ref="F41:I41"/>
    <mergeCell ref="F42:I42"/>
    <mergeCell ref="C36:N36"/>
    <mergeCell ref="C37:O37"/>
    <mergeCell ref="F38:N38"/>
    <mergeCell ref="F43:I43"/>
    <mergeCell ref="F44:I44"/>
    <mergeCell ref="F45:O45"/>
    <mergeCell ref="F46:H46"/>
    <mergeCell ref="F47:M47"/>
    <mergeCell ref="C50:N50"/>
    <mergeCell ref="D51:I51"/>
    <mergeCell ref="D52:I52"/>
    <mergeCell ref="D53:I53"/>
    <mergeCell ref="C54:O54"/>
    <mergeCell ref="D62:O62"/>
    <mergeCell ref="D63:O63"/>
    <mergeCell ref="D64:O64"/>
    <mergeCell ref="C56:J56"/>
    <mergeCell ref="C57:O57"/>
    <mergeCell ref="C60:J60"/>
    <mergeCell ref="D61:O61"/>
    <mergeCell ref="D69:O69"/>
    <mergeCell ref="C72:O72"/>
    <mergeCell ref="F74:L74"/>
    <mergeCell ref="D65:J65"/>
    <mergeCell ref="D66:J66"/>
    <mergeCell ref="D67:O67"/>
    <mergeCell ref="D68:O68"/>
    <mergeCell ref="F141:L141"/>
    <mergeCell ref="C139:N139"/>
    <mergeCell ref="C160:N160"/>
    <mergeCell ref="F161:L161"/>
    <mergeCell ref="C98:N98"/>
    <mergeCell ref="F100:L100"/>
    <mergeCell ref="C116:N116"/>
    <mergeCell ref="F117:L117"/>
    <mergeCell ref="F184:J184"/>
    <mergeCell ref="C192:N192"/>
    <mergeCell ref="F197:H197"/>
    <mergeCell ref="F198:H198"/>
    <mergeCell ref="I194:K194"/>
    <mergeCell ref="I195:K195"/>
    <mergeCell ref="I196:K196"/>
    <mergeCell ref="I197:K197"/>
    <mergeCell ref="I206:K206"/>
    <mergeCell ref="I207:K207"/>
    <mergeCell ref="I208:K208"/>
    <mergeCell ref="I209:K209"/>
    <mergeCell ref="I198:K198"/>
    <mergeCell ref="I200:K200"/>
    <mergeCell ref="I201:K201"/>
    <mergeCell ref="I202:K202"/>
    <mergeCell ref="I203:K203"/>
    <mergeCell ref="I204:K204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 stavby</vt:lpstr>
      <vt:lpstr>D.1.4.1 - Technologie</vt:lpstr>
      <vt:lpstr>D.1.4.2 - MaR</vt:lpstr>
      <vt:lpstr>D.1.4.3 - Měření</vt:lpstr>
      <vt:lpstr>Pokyny pro vyplnění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 </cp:lastModifiedBy>
  <cp:lastPrinted>2018-04-12T06:27:15Z</cp:lastPrinted>
  <dcterms:created xsi:type="dcterms:W3CDTF">2018-04-10T08:54:38Z</dcterms:created>
  <dcterms:modified xsi:type="dcterms:W3CDTF">2018-04-24T11:49:21Z</dcterms:modified>
</cp:coreProperties>
</file>